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9BB8AA1-E762-4D54-ABC2-B1D1234F72A6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16" r:id="rId1"/>
    <sheet name="Total" sheetId="9" r:id="rId2"/>
    <sheet name="Central" sheetId="1" r:id="rId3"/>
    <sheet name="East" sheetId="2" r:id="rId4"/>
    <sheet name="NE" sheetId="3" r:id="rId5"/>
    <sheet name="North" sheetId="4" r:id="rId6"/>
    <sheet name="West" sheetId="5" r:id="rId7"/>
    <sheet name="South" sheetId="6" r:id="rId8"/>
    <sheet name="ratio" sheetId="1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xlnm.Print_Area" localSheetId="2">Central!$A$1:$L$36</definedName>
    <definedName name="_xlnm.Print_Area" localSheetId="4">NE!$A$1:$V$36</definedName>
    <definedName name="_xlnm.Print_Area" localSheetId="8">ratio!$A$1:$N$31</definedName>
    <definedName name="_xlnm.Print_Area" localSheetId="1">Total!$A$1:$D$39</definedName>
    <definedName name="_xlnm.Print_Area" localSheetId="6">West!$A$1:$J$36</definedName>
    <definedName name="_xlnm.Print_Titles" localSheetId="2">Central!$A:$A</definedName>
    <definedName name="_xlnm.Print_Titles" localSheetId="3">East!$A:$A</definedName>
    <definedName name="_xlnm.Print_Titles" localSheetId="4">NE!$A:$A</definedName>
    <definedName name="_xlnm.Print_Titles" localSheetId="5">North!$A:$A</definedName>
    <definedName name="_xlnm.Print_Titles" localSheetId="7">South!$A:$A</definedName>
    <definedName name="_xlnm.Print_Titles" localSheetId="6">West!$A:$A</definedName>
    <definedName name="ก6">#REF!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7" l="1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4" i="17"/>
  <c r="I5" i="17"/>
  <c r="I23" i="17"/>
  <c r="I24" i="17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J35" i="5"/>
  <c r="I35" i="5"/>
  <c r="H35" i="5"/>
  <c r="G35" i="5"/>
  <c r="F35" i="5"/>
  <c r="E35" i="5"/>
  <c r="D35" i="5"/>
  <c r="C35" i="5"/>
  <c r="J34" i="5"/>
  <c r="I34" i="5"/>
  <c r="H34" i="5"/>
  <c r="G34" i="5"/>
  <c r="F34" i="5"/>
  <c r="E34" i="5"/>
  <c r="D34" i="5"/>
  <c r="C34" i="5"/>
  <c r="J33" i="5"/>
  <c r="I33" i="5"/>
  <c r="H33" i="5"/>
  <c r="G33" i="5"/>
  <c r="F33" i="5"/>
  <c r="E33" i="5"/>
  <c r="D33" i="5"/>
  <c r="C33" i="5"/>
  <c r="J31" i="5"/>
  <c r="I31" i="5"/>
  <c r="H31" i="5"/>
  <c r="G31" i="5"/>
  <c r="F31" i="5"/>
  <c r="E31" i="5"/>
  <c r="D31" i="5"/>
  <c r="C31" i="5"/>
  <c r="J30" i="5"/>
  <c r="I30" i="5"/>
  <c r="H30" i="5"/>
  <c r="G30" i="5"/>
  <c r="F30" i="5"/>
  <c r="E30" i="5"/>
  <c r="D30" i="5"/>
  <c r="C30" i="5"/>
  <c r="J29" i="5"/>
  <c r="I29" i="5"/>
  <c r="H29" i="5"/>
  <c r="G29" i="5"/>
  <c r="F29" i="5"/>
  <c r="E29" i="5"/>
  <c r="D29" i="5"/>
  <c r="C29" i="5"/>
  <c r="J25" i="5"/>
  <c r="I25" i="5"/>
  <c r="H25" i="5"/>
  <c r="G25" i="5"/>
  <c r="F25" i="5"/>
  <c r="E25" i="5"/>
  <c r="D25" i="5"/>
  <c r="C25" i="5"/>
  <c r="J24" i="5"/>
  <c r="I24" i="5"/>
  <c r="H24" i="5"/>
  <c r="G24" i="5"/>
  <c r="F24" i="5"/>
  <c r="E24" i="5"/>
  <c r="D24" i="5"/>
  <c r="C24" i="5"/>
  <c r="L23" i="5"/>
  <c r="K23" i="5"/>
  <c r="J23" i="5"/>
  <c r="I23" i="5"/>
  <c r="H23" i="5"/>
  <c r="G23" i="5"/>
  <c r="F23" i="5"/>
  <c r="E23" i="5"/>
  <c r="D23" i="5"/>
  <c r="C23" i="5"/>
  <c r="L22" i="5"/>
  <c r="K22" i="5"/>
  <c r="J22" i="5"/>
  <c r="I22" i="5"/>
  <c r="H22" i="5"/>
  <c r="G22" i="5"/>
  <c r="F22" i="5"/>
  <c r="E22" i="5"/>
  <c r="D22" i="5"/>
  <c r="C22" i="5"/>
  <c r="L21" i="5"/>
  <c r="K21" i="5"/>
  <c r="J21" i="5"/>
  <c r="I21" i="5"/>
  <c r="H21" i="5"/>
  <c r="G21" i="5"/>
  <c r="F21" i="5"/>
  <c r="E21" i="5"/>
  <c r="D21" i="5"/>
  <c r="C21" i="5"/>
  <c r="L20" i="5"/>
  <c r="K20" i="5"/>
  <c r="J20" i="5"/>
  <c r="I20" i="5"/>
  <c r="H20" i="5"/>
  <c r="G20" i="5"/>
  <c r="F20" i="5"/>
  <c r="E20" i="5"/>
  <c r="D20" i="5"/>
  <c r="C20" i="5"/>
  <c r="L19" i="5"/>
  <c r="K19" i="5"/>
  <c r="J19" i="5"/>
  <c r="I19" i="5"/>
  <c r="H19" i="5"/>
  <c r="G19" i="5"/>
  <c r="F19" i="5"/>
  <c r="E19" i="5"/>
  <c r="D19" i="5"/>
  <c r="C19" i="5"/>
  <c r="L18" i="5"/>
  <c r="K18" i="5"/>
  <c r="J18" i="5"/>
  <c r="I18" i="5"/>
  <c r="H18" i="5"/>
  <c r="G18" i="5"/>
  <c r="F18" i="5"/>
  <c r="E18" i="5"/>
  <c r="D18" i="5"/>
  <c r="C18" i="5"/>
  <c r="L17" i="5"/>
  <c r="K17" i="5"/>
  <c r="J17" i="5"/>
  <c r="I17" i="5"/>
  <c r="H17" i="5"/>
  <c r="G17" i="5"/>
  <c r="F17" i="5"/>
  <c r="E17" i="5"/>
  <c r="D17" i="5"/>
  <c r="C17" i="5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J10" i="5"/>
  <c r="I10" i="5"/>
  <c r="H10" i="5"/>
  <c r="G10" i="5"/>
  <c r="F10" i="5"/>
  <c r="E10" i="5"/>
  <c r="D10" i="5"/>
  <c r="C10" i="5"/>
  <c r="J9" i="5"/>
  <c r="I9" i="5"/>
  <c r="H9" i="5"/>
  <c r="G9" i="5"/>
  <c r="F9" i="5"/>
  <c r="E9" i="5"/>
  <c r="D9" i="5"/>
  <c r="C9" i="5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C6" i="17" l="1"/>
  <c r="C7" i="17" l="1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5" i="17"/>
  <c r="C26" i="17"/>
  <c r="C27" i="17"/>
  <c r="C29" i="17"/>
  <c r="C30" i="17"/>
  <c r="C31" i="17"/>
  <c r="C32" i="1"/>
  <c r="C28" i="1"/>
  <c r="B15" i="1" l="1"/>
  <c r="B16" i="1"/>
  <c r="B17" i="1"/>
  <c r="C28" i="17"/>
  <c r="C24" i="17"/>
  <c r="C5" i="17"/>
  <c r="B16" i="5"/>
  <c r="A36" i="2"/>
  <c r="C23" i="17" l="1"/>
  <c r="C4" i="17" s="1"/>
  <c r="C8" i="9"/>
  <c r="C33" i="9"/>
  <c r="C29" i="9"/>
  <c r="C27" i="9" l="1"/>
  <c r="C6" i="9" s="1"/>
  <c r="P32" i="6"/>
  <c r="J32" i="6"/>
  <c r="N28" i="6"/>
  <c r="Q32" i="6"/>
  <c r="E32" i="5"/>
  <c r="G28" i="6" l="1"/>
  <c r="O28" i="6"/>
  <c r="L32" i="6"/>
  <c r="P28" i="6"/>
  <c r="P26" i="6" s="1"/>
  <c r="H32" i="5"/>
  <c r="G28" i="5"/>
  <c r="I32" i="5"/>
  <c r="K28" i="6"/>
  <c r="M32" i="6"/>
  <c r="D32" i="5"/>
  <c r="C32" i="4"/>
  <c r="E28" i="5"/>
  <c r="E26" i="5" s="1"/>
  <c r="G32" i="5"/>
  <c r="F32" i="6"/>
  <c r="N32" i="6"/>
  <c r="N26" i="6" s="1"/>
  <c r="F32" i="5"/>
  <c r="J28" i="5"/>
  <c r="K32" i="6"/>
  <c r="H28" i="5"/>
  <c r="D28" i="5"/>
  <c r="C32" i="5"/>
  <c r="J28" i="6"/>
  <c r="J26" i="6" s="1"/>
  <c r="Q28" i="6"/>
  <c r="Q26" i="6" s="1"/>
  <c r="E28" i="6"/>
  <c r="G32" i="6"/>
  <c r="M28" i="6"/>
  <c r="J32" i="5"/>
  <c r="I32" i="6"/>
  <c r="F28" i="5"/>
  <c r="O32" i="6"/>
  <c r="C32" i="6"/>
  <c r="H28" i="6"/>
  <c r="I28" i="6"/>
  <c r="C28" i="5"/>
  <c r="E32" i="6"/>
  <c r="C7" i="5"/>
  <c r="D32" i="6"/>
  <c r="C28" i="4"/>
  <c r="C26" i="4" s="1"/>
  <c r="I28" i="5"/>
  <c r="F28" i="6"/>
  <c r="H32" i="6"/>
  <c r="D28" i="6"/>
  <c r="L28" i="6"/>
  <c r="L26" i="6" s="1"/>
  <c r="C28" i="6"/>
  <c r="C7" i="6"/>
  <c r="O28" i="4"/>
  <c r="J28" i="4"/>
  <c r="Q32" i="4"/>
  <c r="I26" i="5" l="1"/>
  <c r="G26" i="5"/>
  <c r="J28" i="3"/>
  <c r="O26" i="6"/>
  <c r="K26" i="6"/>
  <c r="H26" i="5"/>
  <c r="M32" i="3"/>
  <c r="D26" i="6"/>
  <c r="M26" i="6"/>
  <c r="I28" i="3"/>
  <c r="D26" i="5"/>
  <c r="V28" i="3"/>
  <c r="H26" i="6"/>
  <c r="E26" i="6"/>
  <c r="C32" i="3"/>
  <c r="O32" i="3"/>
  <c r="F26" i="6"/>
  <c r="I26" i="6"/>
  <c r="B32" i="6"/>
  <c r="G26" i="6"/>
  <c r="F26" i="5"/>
  <c r="H32" i="3"/>
  <c r="J26" i="5"/>
  <c r="S32" i="3"/>
  <c r="C26" i="5"/>
  <c r="L28" i="3"/>
  <c r="M28" i="3"/>
  <c r="E32" i="3"/>
  <c r="I32" i="3"/>
  <c r="T32" i="3"/>
  <c r="J32" i="3"/>
  <c r="N32" i="3"/>
  <c r="R32" i="3"/>
  <c r="U28" i="3"/>
  <c r="H28" i="3"/>
  <c r="R28" i="3"/>
  <c r="K32" i="3"/>
  <c r="N28" i="3"/>
  <c r="B28" i="5"/>
  <c r="T28" i="3"/>
  <c r="D28" i="3"/>
  <c r="G28" i="3"/>
  <c r="K28" i="3"/>
  <c r="O28" i="3"/>
  <c r="S28" i="3"/>
  <c r="U32" i="3"/>
  <c r="D32" i="3"/>
  <c r="L32" i="3"/>
  <c r="P32" i="3"/>
  <c r="R32" i="4"/>
  <c r="C28" i="3"/>
  <c r="I32" i="4"/>
  <c r="Q28" i="4"/>
  <c r="I28" i="4"/>
  <c r="P32" i="4"/>
  <c r="H32" i="4"/>
  <c r="P28" i="4"/>
  <c r="H28" i="4"/>
  <c r="J32" i="4"/>
  <c r="R28" i="4"/>
  <c r="F28" i="3"/>
  <c r="G32" i="3"/>
  <c r="O32" i="4"/>
  <c r="G32" i="4"/>
  <c r="G28" i="4"/>
  <c r="Q28" i="3"/>
  <c r="N32" i="4"/>
  <c r="F32" i="4"/>
  <c r="N28" i="4"/>
  <c r="F28" i="4"/>
  <c r="E28" i="4"/>
  <c r="M32" i="4"/>
  <c r="E32" i="4"/>
  <c r="M28" i="4"/>
  <c r="E28" i="3"/>
  <c r="F32" i="3"/>
  <c r="P28" i="3"/>
  <c r="V32" i="3"/>
  <c r="L32" i="4"/>
  <c r="D32" i="4"/>
  <c r="L28" i="4"/>
  <c r="D28" i="4"/>
  <c r="Q32" i="3"/>
  <c r="S32" i="4"/>
  <c r="K32" i="4"/>
  <c r="S28" i="4"/>
  <c r="K28" i="4"/>
  <c r="C7" i="4"/>
  <c r="C28" i="2"/>
  <c r="C26" i="3" l="1"/>
  <c r="B9" i="1"/>
  <c r="B19" i="1"/>
  <c r="B28" i="3"/>
  <c r="H32" i="2"/>
  <c r="B35" i="2"/>
  <c r="B34" i="2"/>
  <c r="D32" i="2"/>
  <c r="F32" i="2"/>
  <c r="E32" i="2"/>
  <c r="C32" i="2"/>
  <c r="B22" i="2"/>
  <c r="B14" i="2"/>
  <c r="B25" i="2"/>
  <c r="B17" i="2"/>
  <c r="I32" i="1"/>
  <c r="E32" i="1"/>
  <c r="J32" i="1"/>
  <c r="H32" i="1"/>
  <c r="B33" i="1"/>
  <c r="I28" i="1"/>
  <c r="E28" i="1"/>
  <c r="K28" i="1"/>
  <c r="J28" i="1"/>
  <c r="B10" i="1"/>
  <c r="F7" i="1"/>
  <c r="F28" i="1"/>
  <c r="G28" i="1"/>
  <c r="F32" i="1"/>
  <c r="G32" i="1"/>
  <c r="K32" i="1"/>
  <c r="B21" i="1"/>
  <c r="C7" i="1"/>
  <c r="B24" i="1"/>
  <c r="B25" i="1"/>
  <c r="M31" i="17"/>
  <c r="N31" i="17" s="1"/>
  <c r="D31" i="17"/>
  <c r="M30" i="17"/>
  <c r="N30" i="17" s="1"/>
  <c r="I30" i="17"/>
  <c r="J30" i="17" s="1"/>
  <c r="D30" i="17"/>
  <c r="M29" i="17"/>
  <c r="N29" i="17" s="1"/>
  <c r="I29" i="17"/>
  <c r="J29" i="17" s="1"/>
  <c r="D29" i="17"/>
  <c r="M28" i="17"/>
  <c r="N28" i="17" s="1"/>
  <c r="I28" i="17"/>
  <c r="J28" i="17" s="1"/>
  <c r="M27" i="17"/>
  <c r="N27" i="17" s="1"/>
  <c r="I27" i="17"/>
  <c r="J27" i="17" s="1"/>
  <c r="D27" i="17"/>
  <c r="M26" i="17"/>
  <c r="N26" i="17" s="1"/>
  <c r="I26" i="17"/>
  <c r="J26" i="17" s="1"/>
  <c r="D26" i="17"/>
  <c r="M25" i="17"/>
  <c r="N25" i="17" s="1"/>
  <c r="I25" i="17"/>
  <c r="J25" i="17" s="1"/>
  <c r="D25" i="17"/>
  <c r="M24" i="17"/>
  <c r="N24" i="17" s="1"/>
  <c r="J24" i="17"/>
  <c r="M23" i="17"/>
  <c r="N23" i="17" s="1"/>
  <c r="J23" i="17"/>
  <c r="M22" i="17"/>
  <c r="N22" i="17" s="1"/>
  <c r="J22" i="17"/>
  <c r="D22" i="17"/>
  <c r="M21" i="17"/>
  <c r="N21" i="17" s="1"/>
  <c r="J21" i="17"/>
  <c r="D21" i="17"/>
  <c r="M20" i="17"/>
  <c r="N20" i="17" s="1"/>
  <c r="D20" i="17"/>
  <c r="M19" i="17"/>
  <c r="N19" i="17" s="1"/>
  <c r="J19" i="17"/>
  <c r="D19" i="17"/>
  <c r="M18" i="17"/>
  <c r="N18" i="17" s="1"/>
  <c r="J18" i="17"/>
  <c r="D18" i="17"/>
  <c r="M17" i="17"/>
  <c r="N17" i="17" s="1"/>
  <c r="J17" i="17"/>
  <c r="D17" i="17"/>
  <c r="M16" i="17"/>
  <c r="J16" i="17"/>
  <c r="D16" i="17"/>
  <c r="M15" i="17"/>
  <c r="N15" i="17" s="1"/>
  <c r="J15" i="17"/>
  <c r="D15" i="17"/>
  <c r="M14" i="17"/>
  <c r="N14" i="17" s="1"/>
  <c r="J14" i="17"/>
  <c r="D14" i="17"/>
  <c r="M13" i="17"/>
  <c r="N13" i="17" s="1"/>
  <c r="J13" i="17"/>
  <c r="D13" i="17"/>
  <c r="M12" i="17"/>
  <c r="N12" i="17" s="1"/>
  <c r="J12" i="17"/>
  <c r="D12" i="17"/>
  <c r="M11" i="17"/>
  <c r="N11" i="17" s="1"/>
  <c r="J11" i="17"/>
  <c r="D11" i="17"/>
  <c r="M10" i="17"/>
  <c r="D10" i="17"/>
  <c r="M9" i="17"/>
  <c r="N9" i="17" s="1"/>
  <c r="J9" i="17"/>
  <c r="D9" i="17"/>
  <c r="M8" i="17"/>
  <c r="N8" i="17" s="1"/>
  <c r="J8" i="17"/>
  <c r="D8" i="17"/>
  <c r="M7" i="17"/>
  <c r="N7" i="17" s="1"/>
  <c r="J7" i="17"/>
  <c r="D7" i="17"/>
  <c r="M6" i="17"/>
  <c r="N6" i="17" s="1"/>
  <c r="J6" i="17"/>
  <c r="D6" i="17"/>
  <c r="M5" i="17"/>
  <c r="N5" i="17" s="1"/>
  <c r="J5" i="17"/>
  <c r="M4" i="17"/>
  <c r="N4" i="17" s="1"/>
  <c r="J4" i="17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9" i="6"/>
  <c r="B35" i="6"/>
  <c r="B30" i="6"/>
  <c r="B31" i="6"/>
  <c r="B33" i="6"/>
  <c r="B34" i="6"/>
  <c r="B29" i="6"/>
  <c r="B28" i="6"/>
  <c r="C26" i="6"/>
  <c r="C5" i="6" s="1"/>
  <c r="Q7" i="6"/>
  <c r="D7" i="6"/>
  <c r="D5" i="6" s="1"/>
  <c r="E7" i="6"/>
  <c r="E5" i="6" s="1"/>
  <c r="F7" i="6"/>
  <c r="F5" i="6" s="1"/>
  <c r="G7" i="6"/>
  <c r="G5" i="6" s="1"/>
  <c r="H7" i="6"/>
  <c r="H5" i="6" s="1"/>
  <c r="I7" i="6"/>
  <c r="J7" i="6"/>
  <c r="J5" i="6" s="1"/>
  <c r="K7" i="6"/>
  <c r="K5" i="6" s="1"/>
  <c r="L7" i="6"/>
  <c r="L5" i="6" s="1"/>
  <c r="M7" i="6"/>
  <c r="M5" i="6" s="1"/>
  <c r="N7" i="6"/>
  <c r="N5" i="6" s="1"/>
  <c r="O7" i="6"/>
  <c r="O5" i="6" s="1"/>
  <c r="P7" i="6"/>
  <c r="P5" i="6" s="1"/>
  <c r="B10" i="5"/>
  <c r="B11" i="5"/>
  <c r="B12" i="5"/>
  <c r="B13" i="5"/>
  <c r="B14" i="5"/>
  <c r="B15" i="5"/>
  <c r="B17" i="5"/>
  <c r="B18" i="5"/>
  <c r="B19" i="5"/>
  <c r="B20" i="5"/>
  <c r="B21" i="5"/>
  <c r="B22" i="5"/>
  <c r="B23" i="5"/>
  <c r="B24" i="5"/>
  <c r="B25" i="5"/>
  <c r="B9" i="5"/>
  <c r="B35" i="5"/>
  <c r="B30" i="5"/>
  <c r="B31" i="5"/>
  <c r="B32" i="5"/>
  <c r="B33" i="5"/>
  <c r="B34" i="5"/>
  <c r="B29" i="5"/>
  <c r="D7" i="5"/>
  <c r="D5" i="5" s="1"/>
  <c r="E7" i="5"/>
  <c r="E5" i="5" s="1"/>
  <c r="F7" i="5"/>
  <c r="F5" i="5" s="1"/>
  <c r="G7" i="5"/>
  <c r="G5" i="5" s="1"/>
  <c r="H7" i="5"/>
  <c r="H5" i="5" s="1"/>
  <c r="I7" i="5"/>
  <c r="I5" i="5" s="1"/>
  <c r="J7" i="5"/>
  <c r="J5" i="5" s="1"/>
  <c r="C5" i="5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9" i="4"/>
  <c r="B35" i="4"/>
  <c r="B30" i="4"/>
  <c r="B31" i="4"/>
  <c r="B32" i="4"/>
  <c r="B33" i="4"/>
  <c r="B34" i="4"/>
  <c r="B29" i="4"/>
  <c r="B28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5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B35" i="3"/>
  <c r="B32" i="3"/>
  <c r="B33" i="3"/>
  <c r="B34" i="3"/>
  <c r="B30" i="3"/>
  <c r="B31" i="3"/>
  <c r="B2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9" i="3"/>
  <c r="I32" i="2"/>
  <c r="J32" i="2"/>
  <c r="D28" i="2"/>
  <c r="E28" i="2"/>
  <c r="H28" i="2"/>
  <c r="I28" i="2"/>
  <c r="A36" i="6"/>
  <c r="A36" i="5"/>
  <c r="A36" i="4"/>
  <c r="A36" i="3"/>
  <c r="H5" i="4" l="1"/>
  <c r="D5" i="17"/>
  <c r="D26" i="9"/>
  <c r="B26" i="9" s="1"/>
  <c r="D18" i="9"/>
  <c r="B18" i="9" s="1"/>
  <c r="R5" i="4"/>
  <c r="J5" i="4"/>
  <c r="N5" i="4"/>
  <c r="F5" i="4"/>
  <c r="B26" i="6"/>
  <c r="I5" i="6"/>
  <c r="B26" i="5"/>
  <c r="P5" i="4"/>
  <c r="F26" i="1"/>
  <c r="F5" i="1" s="1"/>
  <c r="O5" i="4"/>
  <c r="G5" i="4"/>
  <c r="L5" i="4"/>
  <c r="D5" i="4"/>
  <c r="B26" i="4"/>
  <c r="Q5" i="4"/>
  <c r="I5" i="4"/>
  <c r="M5" i="4"/>
  <c r="E5" i="4"/>
  <c r="S5" i="4"/>
  <c r="K5" i="4"/>
  <c r="B7" i="4"/>
  <c r="U5" i="3"/>
  <c r="M5" i="3"/>
  <c r="T5" i="3"/>
  <c r="L5" i="3"/>
  <c r="E5" i="3"/>
  <c r="D5" i="3"/>
  <c r="S5" i="3"/>
  <c r="K5" i="3"/>
  <c r="C5" i="3"/>
  <c r="B26" i="3"/>
  <c r="R5" i="3"/>
  <c r="J5" i="3"/>
  <c r="Q5" i="3"/>
  <c r="I5" i="3"/>
  <c r="H5" i="3"/>
  <c r="O5" i="3"/>
  <c r="G5" i="3"/>
  <c r="P5" i="3"/>
  <c r="V5" i="3"/>
  <c r="N5" i="3"/>
  <c r="F5" i="3"/>
  <c r="B7" i="3"/>
  <c r="J26" i="1"/>
  <c r="G26" i="1"/>
  <c r="B20" i="1"/>
  <c r="E26" i="1"/>
  <c r="H26" i="2"/>
  <c r="K7" i="1"/>
  <c r="D7" i="2"/>
  <c r="B23" i="2"/>
  <c r="B11" i="2"/>
  <c r="B19" i="2"/>
  <c r="D20" i="9" s="1"/>
  <c r="B20" i="9" s="1"/>
  <c r="F7" i="2"/>
  <c r="B35" i="1"/>
  <c r="D36" i="9" s="1"/>
  <c r="B36" i="9" s="1"/>
  <c r="B9" i="2"/>
  <c r="D10" i="9" s="1"/>
  <c r="B31" i="2"/>
  <c r="J28" i="2"/>
  <c r="J26" i="2" s="1"/>
  <c r="G32" i="2"/>
  <c r="B34" i="1"/>
  <c r="D35" i="9" s="1"/>
  <c r="B35" i="9" s="1"/>
  <c r="B21" i="2"/>
  <c r="D22" i="9" s="1"/>
  <c r="B22" i="9" s="1"/>
  <c r="B20" i="2"/>
  <c r="C26" i="1"/>
  <c r="C5" i="1" s="1"/>
  <c r="H7" i="1"/>
  <c r="E7" i="2"/>
  <c r="C26" i="2"/>
  <c r="B30" i="1"/>
  <c r="I7" i="1"/>
  <c r="B23" i="1"/>
  <c r="B14" i="1"/>
  <c r="D15" i="9" s="1"/>
  <c r="B15" i="9" s="1"/>
  <c r="B22" i="1"/>
  <c r="D23" i="9" s="1"/>
  <c r="B23" i="9" s="1"/>
  <c r="B29" i="1"/>
  <c r="B16" i="2"/>
  <c r="D17" i="9" s="1"/>
  <c r="B17" i="9" s="1"/>
  <c r="B24" i="2"/>
  <c r="D25" i="9" s="1"/>
  <c r="B25" i="9" s="1"/>
  <c r="B10" i="2"/>
  <c r="D11" i="9" s="1"/>
  <c r="B11" i="9" s="1"/>
  <c r="B18" i="2"/>
  <c r="G7" i="2"/>
  <c r="B18" i="1"/>
  <c r="B31" i="1"/>
  <c r="E7" i="1"/>
  <c r="G7" i="1"/>
  <c r="K26" i="1"/>
  <c r="H7" i="2"/>
  <c r="B29" i="2"/>
  <c r="H28" i="1"/>
  <c r="H26" i="1" s="1"/>
  <c r="B12" i="1"/>
  <c r="J7" i="1"/>
  <c r="D28" i="1"/>
  <c r="C7" i="2"/>
  <c r="B15" i="2"/>
  <c r="I7" i="2"/>
  <c r="F28" i="2"/>
  <c r="F26" i="2" s="1"/>
  <c r="B13" i="1"/>
  <c r="I26" i="1"/>
  <c r="G28" i="2"/>
  <c r="E26" i="2"/>
  <c r="I26" i="2"/>
  <c r="B33" i="2"/>
  <c r="B32" i="2" s="1"/>
  <c r="B13" i="2"/>
  <c r="D7" i="1"/>
  <c r="B11" i="1"/>
  <c r="B12" i="2"/>
  <c r="E7" i="17"/>
  <c r="F7" i="17" s="1"/>
  <c r="E9" i="17"/>
  <c r="F9" i="17" s="1"/>
  <c r="E11" i="17"/>
  <c r="F11" i="17" s="1"/>
  <c r="E13" i="17"/>
  <c r="F13" i="17" s="1"/>
  <c r="E15" i="17"/>
  <c r="F15" i="17" s="1"/>
  <c r="E17" i="17"/>
  <c r="F17" i="17" s="1"/>
  <c r="E19" i="17"/>
  <c r="F19" i="17" s="1"/>
  <c r="E21" i="17"/>
  <c r="F21" i="17" s="1"/>
  <c r="E25" i="17"/>
  <c r="F25" i="17" s="1"/>
  <c r="E27" i="17"/>
  <c r="F27" i="17" s="1"/>
  <c r="E29" i="17"/>
  <c r="F29" i="17" s="1"/>
  <c r="E31" i="17"/>
  <c r="F31" i="17" s="1"/>
  <c r="D32" i="1"/>
  <c r="B30" i="2"/>
  <c r="J7" i="2"/>
  <c r="D26" i="2"/>
  <c r="E6" i="17"/>
  <c r="F6" i="17" s="1"/>
  <c r="E8" i="17"/>
  <c r="F8" i="17" s="1"/>
  <c r="E10" i="17"/>
  <c r="E12" i="17"/>
  <c r="F12" i="17" s="1"/>
  <c r="E14" i="17"/>
  <c r="F14" i="17" s="1"/>
  <c r="E16" i="17"/>
  <c r="F16" i="17" s="1"/>
  <c r="E18" i="17"/>
  <c r="F18" i="17" s="1"/>
  <c r="E20" i="17"/>
  <c r="F20" i="17" s="1"/>
  <c r="E22" i="17"/>
  <c r="F22" i="17" s="1"/>
  <c r="D24" i="17"/>
  <c r="E26" i="17"/>
  <c r="F26" i="17" s="1"/>
  <c r="D28" i="17"/>
  <c r="E30" i="17"/>
  <c r="F30" i="17" s="1"/>
  <c r="Q5" i="6"/>
  <c r="B7" i="5"/>
  <c r="B7" i="6"/>
  <c r="E5" i="17" l="1"/>
  <c r="F5" i="17" s="1"/>
  <c r="E5" i="2"/>
  <c r="D12" i="9"/>
  <c r="B12" i="9" s="1"/>
  <c r="B5" i="6"/>
  <c r="D32" i="9"/>
  <c r="B32" i="9" s="1"/>
  <c r="J5" i="2"/>
  <c r="D14" i="9"/>
  <c r="B14" i="9" s="1"/>
  <c r="D24" i="9"/>
  <c r="B24" i="9" s="1"/>
  <c r="J5" i="1"/>
  <c r="F5" i="2"/>
  <c r="D16" i="9"/>
  <c r="B16" i="9" s="1"/>
  <c r="D19" i="9"/>
  <c r="B19" i="9" s="1"/>
  <c r="E28" i="17"/>
  <c r="F28" i="17" s="1"/>
  <c r="B10" i="9"/>
  <c r="D21" i="9"/>
  <c r="B21" i="9" s="1"/>
  <c r="D13" i="9"/>
  <c r="B13" i="9" s="1"/>
  <c r="D34" i="9"/>
  <c r="B34" i="9" s="1"/>
  <c r="D31" i="9"/>
  <c r="B31" i="9" s="1"/>
  <c r="D30" i="9"/>
  <c r="G26" i="2"/>
  <c r="G5" i="2" s="1"/>
  <c r="D5" i="2"/>
  <c r="C5" i="2"/>
  <c r="B5" i="5"/>
  <c r="B5" i="4"/>
  <c r="H5" i="2"/>
  <c r="G5" i="1"/>
  <c r="B5" i="3"/>
  <c r="E5" i="1"/>
  <c r="K5" i="1"/>
  <c r="H5" i="1"/>
  <c r="D26" i="1"/>
  <c r="D5" i="1" s="1"/>
  <c r="B28" i="2"/>
  <c r="B26" i="2" s="1"/>
  <c r="B32" i="1"/>
  <c r="B7" i="2"/>
  <c r="I5" i="2"/>
  <c r="B28" i="1"/>
  <c r="I5" i="1"/>
  <c r="E24" i="17"/>
  <c r="F24" i="17" s="1"/>
  <c r="D23" i="17"/>
  <c r="D4" i="17" s="1"/>
  <c r="B7" i="1"/>
  <c r="D8" i="9" l="1"/>
  <c r="B8" i="9" s="1"/>
  <c r="B30" i="9"/>
  <c r="D29" i="9"/>
  <c r="B29" i="9" s="1"/>
  <c r="D33" i="9"/>
  <c r="B33" i="9" s="1"/>
  <c r="B26" i="1"/>
  <c r="B5" i="1" s="1"/>
  <c r="B5" i="2"/>
  <c r="E23" i="17"/>
  <c r="F23" i="17" s="1"/>
  <c r="E4" i="17"/>
  <c r="F4" i="17" s="1"/>
  <c r="B27" i="9" l="1"/>
  <c r="B6" i="9" s="1"/>
  <c r="D27" i="9"/>
  <c r="D6" i="9" l="1"/>
</calcChain>
</file>

<file path=xl/sharedStrings.xml><?xml version="1.0" encoding="utf-8"?>
<sst xmlns="http://schemas.openxmlformats.org/spreadsheetml/2006/main" count="467" uniqueCount="253">
  <si>
    <t>(คัน : Unit)</t>
  </si>
  <si>
    <t xml:space="preserve">ประเภทรถ </t>
  </si>
  <si>
    <t>รวมภาคกลาง</t>
  </si>
  <si>
    <t>ชัยนาท</t>
  </si>
  <si>
    <t>สิงห์บุรี</t>
  </si>
  <si>
    <t>ลพบุรี</t>
  </si>
  <si>
    <t>อ่างทอง</t>
  </si>
  <si>
    <t>สระบุรี</t>
  </si>
  <si>
    <t xml:space="preserve"> พระนครศรีอยุธยา</t>
  </si>
  <si>
    <t>ปทุมธานี</t>
  </si>
  <si>
    <t>นนทบุรี</t>
  </si>
  <si>
    <t>สมุทรปราการ</t>
  </si>
  <si>
    <t>(Type of Vehicle)</t>
  </si>
  <si>
    <t>Central</t>
  </si>
  <si>
    <t>Chai Nat</t>
  </si>
  <si>
    <t>Sing Buri</t>
  </si>
  <si>
    <t>Lop Buri</t>
  </si>
  <si>
    <t>Ang Thong</t>
  </si>
  <si>
    <t>Saraburi</t>
  </si>
  <si>
    <t>Ayuthaya</t>
  </si>
  <si>
    <t>Pathum Thani</t>
  </si>
  <si>
    <t>Nonthaburi</t>
  </si>
  <si>
    <t>Samut Prakarn</t>
  </si>
  <si>
    <t xml:space="preserve">  รวมทั้งสิ้น </t>
  </si>
  <si>
    <t xml:space="preserve">  Grand Total</t>
  </si>
  <si>
    <t xml:space="preserve">  ก. รวมรถตามกฎหมายว่าด้วยรถยนต์  </t>
  </si>
  <si>
    <t>Total Vehicle under Motor Vehicle Act</t>
  </si>
  <si>
    <t xml:space="preserve">    รย. 1 รถยนต์นั่งส่วนบุคคลไม่เกิน 7 คน Sedan (Not more than 7 Pass.)</t>
  </si>
  <si>
    <t xml:space="preserve">    รย. 2 รถยนต์นั่งส่วนบุคคลเกิน 7 คน Microbus &amp; Passenger Van</t>
  </si>
  <si>
    <t xml:space="preserve">    รย. 3 รถยนต์บรรทุกส่วนบุคคล Van &amp; Pick Up</t>
  </si>
  <si>
    <t xml:space="preserve">    รย. 4 รถยนต์สามล้อส่วนบุคคล Motortricycle</t>
  </si>
  <si>
    <t xml:space="preserve">    รย. 5 รถยนต์รับจ้างระหว่างจังหวัด Interprovincial Taxi</t>
  </si>
  <si>
    <t xml:space="preserve">    รย. 6 รถยนต์รับจ้างบรรทุกคนโดยสารไม่เกิน 7 คน Urban Taxi</t>
  </si>
  <si>
    <t xml:space="preserve">    รย. 7 รถยนต์สี่ล้อเล็กรับจ้าง Fixed Route Taxi</t>
  </si>
  <si>
    <t xml:space="preserve">    รย. 8 รถยนต์รับจ้างสามล้อ Motortricycle Taxi (Tuk Tuk)</t>
  </si>
  <si>
    <t xml:space="preserve">    รย. 9 รถยนต์บริการธุรกิจ Hotel Taxi</t>
  </si>
  <si>
    <t xml:space="preserve">    รย.10 รถยนต์บริการทัศนาจร Tour Taxi</t>
  </si>
  <si>
    <t xml:space="preserve">    รย.11 รถยนต์บริการให้เช่า Car For Hire</t>
  </si>
  <si>
    <t xml:space="preserve">    รย.12 รถจักรยานยนต์ Motorcycle</t>
  </si>
  <si>
    <t xml:space="preserve">    รย.13 รถแทรกเตอร์ Tractor</t>
  </si>
  <si>
    <t xml:space="preserve">    รย.14 รถบดถนน Road Roller</t>
  </si>
  <si>
    <t xml:space="preserve">    รย.15 รถใช้งานเกษตรกรรม Farm Vehicle</t>
  </si>
  <si>
    <t xml:space="preserve">    รย.16 รถพ่วง Automobile Trailer</t>
  </si>
  <si>
    <t xml:space="preserve">    รย.17 รถจักรยานยนต์สาธารณะ Public Motorcycle</t>
  </si>
  <si>
    <t xml:space="preserve">  ข. รวมรถตามกฎหมายว่าด้วยการขนส่งทางบก   </t>
  </si>
  <si>
    <t>Total Vehicle under Land Transport Act</t>
  </si>
  <si>
    <t xml:space="preserve">    รวมรถโดยสาร Bus : Total</t>
  </si>
  <si>
    <t xml:space="preserve">    แยกเป็น - ประจำทาง Fixed Route Bus</t>
  </si>
  <si>
    <t xml:space="preserve">                  - ไม่ประจำทาง Non Fixed Route Bus</t>
  </si>
  <si>
    <t xml:space="preserve">                  - ส่วนบุคคล Private Bus</t>
  </si>
  <si>
    <t xml:space="preserve">    รวมรถบรรทุก Truck : Total</t>
  </si>
  <si>
    <t xml:space="preserve">    แยกเป็น - ไม่ประจำทาง Non Fixed Route Truck</t>
  </si>
  <si>
    <t xml:space="preserve">                  - ส่วนบุคคล Private Truck</t>
  </si>
  <si>
    <t>รวมภาคตะวันออก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</si>
  <si>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</si>
  <si>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</si>
  <si>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</si>
  <si>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</si>
  <si>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</si>
  <si>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</si>
  <si>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</si>
  <si>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</si>
  <si>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Eastern</t>
  </si>
  <si>
    <t>Nakhon Nayok</t>
  </si>
  <si>
    <t>Prachin Buri</t>
  </si>
  <si>
    <t>Chachoengsao</t>
  </si>
  <si>
    <t>Chonburi</t>
  </si>
  <si>
    <t>Rayong</t>
  </si>
  <si>
    <t>Chanthaburi</t>
  </si>
  <si>
    <t>Trad</t>
  </si>
  <si>
    <t>Sra Kaew</t>
  </si>
  <si>
    <t>รวมภาคตะวันออกเฉียงเหนือ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</si>
  <si>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</si>
  <si>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</si>
  <si>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</si>
  <si>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</si>
  <si>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</si>
  <si>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</si>
  <si>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</si>
  <si>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</si>
  <si>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</si>
  <si>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</si>
  <si>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</si>
  <si>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</si>
  <si>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</si>
  <si>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</si>
  <si>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</si>
  <si>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</si>
  <si>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</si>
  <si>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</si>
  <si>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</si>
  <si>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North Eastern</t>
  </si>
  <si>
    <t>Chaiyaphum</t>
  </si>
  <si>
    <t>Yasothon</t>
  </si>
  <si>
    <t>Ubon Ratchathani</t>
  </si>
  <si>
    <t>Si Sa Ket</t>
  </si>
  <si>
    <t>Buri Rum</t>
  </si>
  <si>
    <t>Nakhon Ratchasima</t>
  </si>
  <si>
    <t>Surin</t>
  </si>
  <si>
    <t>Amnat Charoen</t>
  </si>
  <si>
    <t>Nong Bua Lamphu</t>
  </si>
  <si>
    <t>Nong Khai</t>
  </si>
  <si>
    <t>Loei</t>
  </si>
  <si>
    <t>Udon Thani</t>
  </si>
  <si>
    <t>Nakhon Phanom</t>
  </si>
  <si>
    <t>Sakon Nakhon</t>
  </si>
  <si>
    <t>Khon Kaen</t>
  </si>
  <si>
    <t>Kalasin</t>
  </si>
  <si>
    <t>Maha Sarakham</t>
  </si>
  <si>
    <t>Roi Et</t>
  </si>
  <si>
    <t>Mukdahan</t>
  </si>
  <si>
    <t>รวมภาคเหนือ</t>
  </si>
  <si>
    <t>เชียงราย</t>
  </si>
  <si>
    <t>แม่ฮองสอน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</si>
  <si>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</si>
  <si>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</si>
  <si>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</si>
  <si>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</si>
  <si>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</si>
  <si>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</si>
  <si>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</si>
  <si>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</si>
  <si>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</si>
  <si>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</si>
  <si>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</si>
  <si>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</si>
  <si>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</si>
  <si>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</si>
  <si>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</si>
  <si>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Northern</t>
  </si>
  <si>
    <t>Chiang Rai</t>
  </si>
  <si>
    <t>Mae Hong Son</t>
  </si>
  <si>
    <t>Chiang Mai</t>
  </si>
  <si>
    <t>Phayao</t>
  </si>
  <si>
    <t>nan</t>
  </si>
  <si>
    <t>Lamphun</t>
  </si>
  <si>
    <t>Lampang</t>
  </si>
  <si>
    <t>Phrae</t>
  </si>
  <si>
    <t>Uttaradit</t>
  </si>
  <si>
    <t>Sukhothai</t>
  </si>
  <si>
    <t>Tak</t>
  </si>
  <si>
    <t>Phitsanulok</t>
  </si>
  <si>
    <t>Kamphaeng Phet</t>
  </si>
  <si>
    <t>Phichit</t>
  </si>
  <si>
    <t>Phetchabun</t>
  </si>
  <si>
    <t>Nakhon Sawan</t>
  </si>
  <si>
    <t>Uthai Thani</t>
  </si>
  <si>
    <t>รวมภาคตะวันตก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</si>
  <si>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</si>
  <si>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</si>
  <si>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</si>
  <si>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</si>
  <si>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</si>
  <si>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</si>
  <si>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</si>
  <si>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</si>
  <si>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Western</t>
  </si>
  <si>
    <t>Suphan Buri</t>
  </si>
  <si>
    <t>Khanchanaburi</t>
  </si>
  <si>
    <t>Nakhon Pathom</t>
  </si>
  <si>
    <t>Ratchaburi</t>
  </si>
  <si>
    <t>Samut Sakorn</t>
  </si>
  <si>
    <t>Samut Songkram</t>
  </si>
  <si>
    <t>Petchaburi</t>
  </si>
  <si>
    <t>Prachuap Kiri Khan</t>
  </si>
  <si>
    <t>รวมภาคใต้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</si>
  <si>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</si>
  <si>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</si>
  <si>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</si>
  <si>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</si>
  <si>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</si>
  <si>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</si>
  <si>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</si>
  <si>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</si>
  <si>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</si>
  <si>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</si>
  <si>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</si>
  <si>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</si>
  <si>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</si>
  <si>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</si>
  <si>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Southern</t>
  </si>
  <si>
    <t>Chumphon</t>
  </si>
  <si>
    <t>Ranong</t>
  </si>
  <si>
    <t>Surat Thani</t>
  </si>
  <si>
    <t>Pang Nga</t>
  </si>
  <si>
    <t>Nakhon Si Thammarat</t>
  </si>
  <si>
    <t>Krabi</t>
  </si>
  <si>
    <t>Phuket</t>
  </si>
  <si>
    <t>Phatthalung</t>
  </si>
  <si>
    <t>Trang</t>
  </si>
  <si>
    <t>Songkhla</t>
  </si>
  <si>
    <t>Satun</t>
  </si>
  <si>
    <t>Pattani</t>
  </si>
  <si>
    <t>Yala</t>
  </si>
  <si>
    <t>Narathiwat</t>
  </si>
  <si>
    <t>ประเภทรถ</t>
  </si>
  <si>
    <t>ทั่วประเทศ</t>
  </si>
  <si>
    <t>ส่วนกลาง (กรุงเทพฯ)</t>
  </si>
  <si>
    <t>ส่วนภูมิภาค</t>
  </si>
  <si>
    <t>Type of Vehicle</t>
  </si>
  <si>
    <t>Whole Kingdom</t>
  </si>
  <si>
    <t>Bangkok</t>
  </si>
  <si>
    <t>Regional</t>
  </si>
  <si>
    <t>รวมทั้งสิ้น</t>
  </si>
  <si>
    <t>Grand Total</t>
  </si>
  <si>
    <t>ก. รวมรถตามกฎหมายว่าด้วยรถยนต์</t>
  </si>
  <si>
    <t xml:space="preserve">    Total Vehicle under Motor Vehicle Act</t>
  </si>
  <si>
    <t>ข. รวมรถตามกฎหมายว่าด้วยการขนส่งทางบก</t>
  </si>
  <si>
    <t xml:space="preserve">    Total Vehicle under Land Transport Act</t>
  </si>
  <si>
    <t>กลุ่มสถิติการขนส่ง  กองแผนงาน  กรมการขนส่งทางบก</t>
  </si>
  <si>
    <t>บึงกาฬ</t>
  </si>
  <si>
    <t>Bueng Kan</t>
  </si>
  <si>
    <t>(Transport Statistics Group, Planning Division , Department of Land Transport)</t>
  </si>
  <si>
    <t>จำนวนรถจดทะเบียนใหม่</t>
  </si>
  <si>
    <t>Number of new registered vehicles</t>
  </si>
  <si>
    <t>สาขา อ.เบตง</t>
  </si>
  <si>
    <t>Bae Tong</t>
  </si>
  <si>
    <t>ส่วนกลาง</t>
  </si>
  <si>
    <t>จำนวนรถเปลี่ยนแปลง</t>
  </si>
  <si>
    <t>อัตราการเปลี่ยนแปลง</t>
  </si>
  <si>
    <t xml:space="preserve">  รวมทั้งสิ้น</t>
  </si>
  <si>
    <t xml:space="preserve">  ก. รวมรถตามกฎหมายว่าด้วยรถยนต์</t>
  </si>
  <si>
    <t xml:space="preserve">      รย. 1  รถยนต์นั่งส่วนบุคคลไม่เกิน 7 คน</t>
  </si>
  <si>
    <t xml:space="preserve">      รย. 2  รถยนต์นั่งส่วนบุคคลเกิน 7 คน</t>
  </si>
  <si>
    <t xml:space="preserve">      รย. 3  รถยนต์บรรทุกส่วนบุคคล</t>
  </si>
  <si>
    <t xml:space="preserve">      รย. 4  รถยนต์สามล้อส่วนบุคคล</t>
  </si>
  <si>
    <t xml:space="preserve">      รย. 5  รถยนต์รับจ้างระหว่างจังหวัด</t>
  </si>
  <si>
    <t xml:space="preserve">      รย. 6  รถยนต์รับจ้างบรรทุกคนโดยสารไม่เกิน 7 คน</t>
  </si>
  <si>
    <t xml:space="preserve">      รย. 7  รถยนต์สี่ล้อเล็กรับจ้าง</t>
  </si>
  <si>
    <t xml:space="preserve">      รย. 8  รถยนต์รับจ้างสามล้อ</t>
  </si>
  <si>
    <t xml:space="preserve">      รย. 9  รถยนต์บริการธุรกิจ</t>
  </si>
  <si>
    <t xml:space="preserve">      รย. 10 รถยนต์บริการทัศนาจร</t>
  </si>
  <si>
    <t xml:space="preserve">      รย. 11 รถยนต์บริการให้เช่า</t>
  </si>
  <si>
    <t xml:space="preserve">      รย. 12 รถจักรยานยนต์ส่วนบุคคล</t>
  </si>
  <si>
    <t xml:space="preserve">      รย. 13 รถแทรกเตอร์</t>
  </si>
  <si>
    <t xml:space="preserve">      รย. 14 รถบดถนน</t>
  </si>
  <si>
    <t xml:space="preserve">      รย. 15 รถใช้งานเกษตรกรรม</t>
  </si>
  <si>
    <t xml:space="preserve">      รย. 16 รถพ่วง</t>
  </si>
  <si>
    <t xml:space="preserve">      รย. 17 รถจักรยานยนต์สาธารณะ</t>
  </si>
  <si>
    <t xml:space="preserve">  ข. รวมรถตามกฎหมายว่าด้วยการขนส่งทางบก</t>
  </si>
  <si>
    <t xml:space="preserve">      รวมรถโดยสาร</t>
  </si>
  <si>
    <t xml:space="preserve">      แยกเป็น</t>
  </si>
  <si>
    <t xml:space="preserve"> - ประจำทาง</t>
  </si>
  <si>
    <t xml:space="preserve"> - ไม่ประจำทาง</t>
  </si>
  <si>
    <t xml:space="preserve"> - ส่วนบุคคล</t>
  </si>
  <si>
    <t xml:space="preserve">      รวมรถบรรทุก</t>
  </si>
  <si>
    <t xml:space="preserve">      รถขนาดเล็ก</t>
  </si>
  <si>
    <t xml:space="preserve">    รถขนาดเล็ก Small Rural Bus</t>
  </si>
  <si>
    <t>******</t>
  </si>
  <si>
    <t>ปี พ.ศ.2563 / ค.ศ.2020</t>
  </si>
  <si>
    <t>จำนวนรถที่จดทะเบียนใหม่ตั้งแต่วันที่  1  มกราคม - 31 ธันวาคม  2563</t>
  </si>
  <si>
    <t>Number of  New Registered Vehicle in Thailand during 1 January - 31 December 2020</t>
  </si>
  <si>
    <t>ตารางเปรียบเทียบจำนวนรถที่จดทะเบียนใหม่ตามกฎหมายว่าด้วยรถยนต์  กฎหมายว่าด้วยการขนส่งทางบก    ปี พ.ศ. 2562 และ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</si>
</sst>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"/>
    <numFmt numFmtId="167" formatCode="_-* #,##0_-;\-* #,##0_-;_-* &quot;-&quot;??_-;_-@_-"/>
    <numFmt numFmtId="168" formatCode="#,##0\ \ ;[Red]\(#,##0\)\ \ "/>
    <numFmt numFmtId="169" formatCode="#,##0.00\ \ ;[Red]\(#,##0.00\)\ \ "/>
  </numFmts>
  <fonts count="45" x14ac:knownFonts="1">
    <font>
      <sz val="14"/>
      <name val="AngsanaUPC"/>
    </font>
    <font>
      <sz val="14"/>
      <name val="AngsanaUPC"/>
      <family val="1"/>
      <charset val="222"/>
    </font>
    <font>
      <b/>
      <sz val="16"/>
      <color indexed="18"/>
      <name val="AngsanaUPC"/>
      <family val="1"/>
      <charset val="222"/>
    </font>
    <font>
      <sz val="14"/>
      <color indexed="18"/>
      <name val="AngsanaUPC"/>
      <family val="1"/>
      <charset val="222"/>
    </font>
    <font>
      <b/>
      <sz val="14"/>
      <color indexed="18"/>
      <name val="AngsanaUPC"/>
      <family val="1"/>
      <charset val="222"/>
    </font>
    <font>
      <b/>
      <sz val="14"/>
      <color indexed="61"/>
      <name val="AngsanaUPC"/>
      <family val="1"/>
      <charset val="222"/>
    </font>
    <font>
      <b/>
      <sz val="14"/>
      <color indexed="16"/>
      <name val="AngsanaUPC"/>
      <family val="1"/>
      <charset val="222"/>
    </font>
    <font>
      <sz val="14"/>
      <color indexed="16"/>
      <name val="AngsanaUPC"/>
      <family val="1"/>
      <charset val="222"/>
    </font>
    <font>
      <b/>
      <sz val="14"/>
      <color indexed="53"/>
      <name val="AngsanaUPC"/>
      <family val="1"/>
      <charset val="222"/>
    </font>
    <font>
      <sz val="14"/>
      <color indexed="53"/>
      <name val="AngsanaUPC"/>
      <family val="1"/>
      <charset val="222"/>
    </font>
    <font>
      <b/>
      <i/>
      <sz val="12"/>
      <color indexed="18"/>
      <name val="AngsanaUPC"/>
      <family val="1"/>
      <charset val="222"/>
    </font>
    <font>
      <sz val="12"/>
      <color indexed="10"/>
      <name val="AngsanaUPC"/>
      <family val="1"/>
      <charset val="222"/>
    </font>
    <font>
      <sz val="14"/>
      <name val="CordiaUPC"/>
      <family val="2"/>
      <charset val="222"/>
    </font>
    <font>
      <sz val="16"/>
      <color indexed="18"/>
      <name val="AngsanaUPC"/>
      <family val="1"/>
      <charset val="222"/>
    </font>
    <font>
      <b/>
      <i/>
      <sz val="14"/>
      <color indexed="18"/>
      <name val="AngsanaUPC"/>
      <family val="1"/>
      <charset val="222"/>
    </font>
    <font>
      <i/>
      <sz val="14"/>
      <color indexed="18"/>
      <name val="AngsanaUPC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36"/>
      <name val="Angsana New"/>
      <family val="1"/>
    </font>
    <font>
      <b/>
      <sz val="30"/>
      <name val="Angsana New"/>
      <family val="1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sz val="12"/>
      <color indexed="12"/>
      <name val="AngsanaUPC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0625">
        <bgColor indexed="15"/>
      </patternFill>
    </fill>
    <fill>
      <patternFill patternType="solid">
        <fgColor indexed="15"/>
        <bgColor indexed="64"/>
      </patternFill>
    </fill>
    <fill>
      <patternFill patternType="solid">
        <fgColor theme="9" tint="0.39997558519241921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45"/>
      </patternFill>
    </fill>
    <fill>
      <patternFill patternType="solid">
        <fgColor indexed="65"/>
        <bgColor indexed="52"/>
      </patternFill>
    </fill>
    <fill>
      <patternFill patternType="solid">
        <fgColor indexed="65"/>
        <bgColor indexed="31"/>
      </patternFill>
    </fill>
    <fill>
      <patternFill patternType="solid">
        <fgColor theme="6" tint="0.59999389629810485"/>
        <bgColor indexed="11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5"/>
      </patternFill>
    </fill>
    <fill>
      <patternFill patternType="solid">
        <fgColor theme="6" tint="0.39997558519241921"/>
        <bgColor indexed="5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2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/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medium">
        <color indexed="64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medium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medium">
        <color indexed="64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medium">
        <color indexed="64"/>
      </left>
      <right style="thin">
        <color indexed="64"/>
      </right>
      <top style="hair">
        <color indexed="1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1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8"/>
      </top>
      <bottom style="medium">
        <color indexed="64"/>
      </bottom>
      <diagonal/>
    </border>
    <border>
      <left/>
      <right style="medium">
        <color indexed="64"/>
      </right>
      <top style="hair">
        <color indexed="18"/>
      </top>
      <bottom style="medium">
        <color indexed="64"/>
      </bottom>
      <diagonal/>
    </border>
    <border>
      <left style="medium">
        <color indexed="64"/>
      </left>
      <right/>
      <top style="hair">
        <color indexed="18"/>
      </top>
      <bottom style="hair">
        <color indexed="18"/>
      </bottom>
      <diagonal/>
    </border>
    <border>
      <left style="medium">
        <color indexed="64"/>
      </left>
      <right/>
      <top/>
      <bottom style="hair">
        <color indexed="18"/>
      </bottom>
      <diagonal/>
    </border>
    <border>
      <left style="medium">
        <color indexed="64"/>
      </left>
      <right/>
      <top style="hair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4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7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3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7" fillId="0" borderId="0"/>
    <xf numFmtId="0" fontId="39" fillId="0" borderId="0"/>
    <xf numFmtId="164" fontId="39" fillId="0" borderId="0" applyFont="0" applyFill="0" applyBorder="0" applyAlignment="0" applyProtection="0"/>
  </cellStyleXfs>
  <cellXfs count="145">
    <xf numFmtId="0" fontId="0" fillId="0" borderId="0" xfId="0"/>
    <xf numFmtId="165" fontId="2" fillId="0" borderId="0" xfId="43" applyNumberFormat="1" applyFont="1" applyAlignment="1"/>
    <xf numFmtId="0" fontId="3" fillId="0" borderId="0" xfId="44" applyFont="1"/>
    <xf numFmtId="0" fontId="3" fillId="0" borderId="0" xfId="44" applyFont="1" applyAlignment="1">
      <alignment horizontal="right"/>
    </xf>
    <xf numFmtId="0" fontId="3" fillId="0" borderId="0" xfId="44" applyFont="1" applyAlignment="1">
      <alignment horizontal="center"/>
    </xf>
    <xf numFmtId="0" fontId="5" fillId="0" borderId="10" xfId="44" applyFont="1" applyBorder="1" applyAlignment="1">
      <alignment horizontal="left"/>
    </xf>
    <xf numFmtId="165" fontId="6" fillId="0" borderId="11" xfId="43" applyNumberFormat="1" applyFont="1" applyBorder="1"/>
    <xf numFmtId="0" fontId="5" fillId="0" borderId="0" xfId="44" applyFont="1"/>
    <xf numFmtId="0" fontId="5" fillId="0" borderId="12" xfId="44" applyFont="1" applyBorder="1" applyAlignment="1">
      <alignment horizontal="left"/>
    </xf>
    <xf numFmtId="165" fontId="7" fillId="0" borderId="11" xfId="43" applyNumberFormat="1" applyFont="1" applyBorder="1"/>
    <xf numFmtId="0" fontId="3" fillId="0" borderId="12" xfId="43" applyNumberFormat="1" applyFont="1" applyBorder="1"/>
    <xf numFmtId="165" fontId="3" fillId="0" borderId="12" xfId="43" applyNumberFormat="1" applyFont="1" applyBorder="1"/>
    <xf numFmtId="165" fontId="7" fillId="0" borderId="11" xfId="43" applyNumberFormat="1" applyFont="1" applyBorder="1" applyAlignment="1">
      <alignment horizontal="right"/>
    </xf>
    <xf numFmtId="0" fontId="8" fillId="0" borderId="0" xfId="44" applyFont="1"/>
    <xf numFmtId="0" fontId="3" fillId="0" borderId="12" xfId="44" quotePrefix="1" applyFont="1" applyBorder="1" applyAlignment="1">
      <alignment horizontal="left"/>
    </xf>
    <xf numFmtId="165" fontId="3" fillId="0" borderId="11" xfId="43" applyNumberFormat="1" applyFont="1" applyBorder="1"/>
    <xf numFmtId="0" fontId="3" fillId="0" borderId="12" xfId="44" applyFont="1" applyBorder="1"/>
    <xf numFmtId="0" fontId="4" fillId="0" borderId="0" xfId="44" applyFont="1"/>
    <xf numFmtId="0" fontId="4" fillId="0" borderId="12" xfId="44" applyFont="1" applyBorder="1"/>
    <xf numFmtId="165" fontId="4" fillId="0" borderId="11" xfId="43" applyNumberFormat="1" applyFont="1" applyBorder="1"/>
    <xf numFmtId="0" fontId="3" fillId="0" borderId="12" xfId="44" applyFont="1" applyBorder="1" applyAlignment="1">
      <alignment horizontal="left"/>
    </xf>
    <xf numFmtId="0" fontId="4" fillId="0" borderId="12" xfId="44" quotePrefix="1" applyFont="1" applyBorder="1" applyAlignment="1">
      <alignment horizontal="left"/>
    </xf>
    <xf numFmtId="165" fontId="4" fillId="0" borderId="12" xfId="43" applyNumberFormat="1" applyFont="1" applyBorder="1"/>
    <xf numFmtId="165" fontId="10" fillId="0" borderId="0" xfId="43" applyNumberFormat="1" applyFont="1"/>
    <xf numFmtId="165" fontId="11" fillId="0" borderId="0" xfId="43" applyNumberFormat="1" applyFont="1"/>
    <xf numFmtId="165" fontId="2" fillId="0" borderId="0" xfId="43" applyNumberFormat="1" applyFont="1" applyAlignment="1">
      <alignment horizontal="center"/>
    </xf>
    <xf numFmtId="0" fontId="4" fillId="0" borderId="0" xfId="44" applyFont="1" applyAlignment="1">
      <alignment horizontal="center"/>
    </xf>
    <xf numFmtId="0" fontId="7" fillId="0" borderId="12" xfId="43" applyNumberFormat="1" applyFont="1" applyBorder="1"/>
    <xf numFmtId="165" fontId="7" fillId="0" borderId="12" xfId="43" applyNumberFormat="1" applyFont="1" applyBorder="1"/>
    <xf numFmtId="165" fontId="13" fillId="0" borderId="0" xfId="43" applyNumberFormat="1" applyFont="1"/>
    <xf numFmtId="165" fontId="13" fillId="0" borderId="0" xfId="43" applyNumberFormat="1" applyFont="1" applyBorder="1"/>
    <xf numFmtId="165" fontId="3" fillId="0" borderId="13" xfId="43" applyNumberFormat="1" applyFont="1" applyBorder="1" applyAlignment="1"/>
    <xf numFmtId="165" fontId="3" fillId="0" borderId="0" xfId="43" applyNumberFormat="1" applyFont="1" applyBorder="1"/>
    <xf numFmtId="165" fontId="3" fillId="0" borderId="0" xfId="43" applyNumberFormat="1" applyFont="1" applyBorder="1" applyAlignment="1">
      <alignment horizontal="right"/>
    </xf>
    <xf numFmtId="165" fontId="3" fillId="0" borderId="0" xfId="43" applyNumberFormat="1" applyFont="1"/>
    <xf numFmtId="165" fontId="4" fillId="0" borderId="0" xfId="43" applyNumberFormat="1" applyFont="1" applyBorder="1"/>
    <xf numFmtId="165" fontId="4" fillId="0" borderId="0" xfId="43" applyNumberFormat="1" applyFont="1"/>
    <xf numFmtId="165" fontId="6" fillId="0" borderId="12" xfId="43" applyNumberFormat="1" applyFont="1" applyBorder="1"/>
    <xf numFmtId="0" fontId="3" fillId="0" borderId="0" xfId="43" applyNumberFormat="1" applyFont="1" applyBorder="1"/>
    <xf numFmtId="0" fontId="4" fillId="0" borderId="0" xfId="43" applyNumberFormat="1" applyFont="1" applyBorder="1"/>
    <xf numFmtId="165" fontId="9" fillId="0" borderId="0" xfId="43" applyNumberFormat="1" applyFont="1" applyFill="1" applyBorder="1"/>
    <xf numFmtId="165" fontId="14" fillId="0" borderId="0" xfId="43" applyNumberFormat="1" applyFont="1" applyAlignment="1">
      <alignment horizontal="left"/>
    </xf>
    <xf numFmtId="165" fontId="15" fillId="0" borderId="0" xfId="43" applyNumberFormat="1" applyFont="1" applyAlignment="1">
      <alignment horizontal="left"/>
    </xf>
    <xf numFmtId="165" fontId="4" fillId="0" borderId="14" xfId="43" applyNumberFormat="1" applyFont="1" applyBorder="1"/>
    <xf numFmtId="165" fontId="4" fillId="0" borderId="15" xfId="43" applyNumberFormat="1" applyFont="1" applyBorder="1"/>
    <xf numFmtId="0" fontId="4" fillId="0" borderId="14" xfId="44" applyFont="1" applyBorder="1"/>
    <xf numFmtId="165" fontId="3" fillId="0" borderId="14" xfId="43" applyNumberFormat="1" applyFont="1" applyBorder="1"/>
    <xf numFmtId="165" fontId="8" fillId="24" borderId="12" xfId="43" applyNumberFormat="1" applyFont="1" applyFill="1" applyBorder="1"/>
    <xf numFmtId="165" fontId="8" fillId="24" borderId="11" xfId="43" applyNumberFormat="1" applyFont="1" applyFill="1" applyBorder="1"/>
    <xf numFmtId="165" fontId="9" fillId="24" borderId="12" xfId="43" applyNumberFormat="1" applyFont="1" applyFill="1" applyBorder="1"/>
    <xf numFmtId="165" fontId="9" fillId="24" borderId="11" xfId="43" applyNumberFormat="1" applyFont="1" applyFill="1" applyBorder="1"/>
    <xf numFmtId="165" fontId="4" fillId="25" borderId="16" xfId="43" applyNumberFormat="1" applyFont="1" applyFill="1" applyBorder="1" applyAlignment="1">
      <alignment horizontal="center"/>
    </xf>
    <xf numFmtId="165" fontId="4" fillId="25" borderId="17" xfId="43" applyNumberFormat="1" applyFont="1" applyFill="1" applyBorder="1" applyAlignment="1">
      <alignment horizontal="center"/>
    </xf>
    <xf numFmtId="165" fontId="4" fillId="25" borderId="18" xfId="43" applyNumberFormat="1" applyFont="1" applyFill="1" applyBorder="1" applyAlignment="1">
      <alignment horizontal="center"/>
    </xf>
    <xf numFmtId="165" fontId="4" fillId="25" borderId="19" xfId="43" applyNumberFormat="1" applyFont="1" applyFill="1" applyBorder="1" applyAlignment="1">
      <alignment horizontal="center"/>
    </xf>
    <xf numFmtId="0" fontId="4" fillId="26" borderId="10" xfId="44" applyFont="1" applyFill="1" applyBorder="1" applyAlignment="1">
      <alignment horizontal="center" vertical="center"/>
    </xf>
    <xf numFmtId="0" fontId="4" fillId="26" borderId="10" xfId="44" applyFont="1" applyFill="1" applyBorder="1" applyAlignment="1">
      <alignment horizontal="center" vertical="center" wrapText="1"/>
    </xf>
    <xf numFmtId="0" fontId="4" fillId="26" borderId="14" xfId="44" applyFont="1" applyFill="1" applyBorder="1" applyAlignment="1">
      <alignment horizontal="center" vertical="center"/>
    </xf>
    <xf numFmtId="0" fontId="4" fillId="26" borderId="14" xfId="44" applyFont="1" applyFill="1" applyBorder="1" applyAlignment="1">
      <alignment horizontal="center" vertical="center" wrapText="1"/>
    </xf>
    <xf numFmtId="0" fontId="8" fillId="24" borderId="12" xfId="44" applyFont="1" applyFill="1" applyBorder="1"/>
    <xf numFmtId="0" fontId="8" fillId="24" borderId="12" xfId="44" applyFont="1" applyFill="1" applyBorder="1" applyAlignment="1">
      <alignment horizontal="left" indent="1"/>
    </xf>
    <xf numFmtId="165" fontId="3" fillId="24" borderId="12" xfId="43" applyNumberFormat="1" applyFont="1" applyFill="1" applyBorder="1"/>
    <xf numFmtId="165" fontId="9" fillId="24" borderId="11" xfId="43" applyNumberFormat="1" applyFont="1" applyFill="1" applyBorder="1" applyAlignment="1">
      <alignment horizontal="right"/>
    </xf>
    <xf numFmtId="165" fontId="3" fillId="0" borderId="0" xfId="44" applyNumberFormat="1" applyFont="1"/>
    <xf numFmtId="0" fontId="35" fillId="0" borderId="0" xfId="50" applyFont="1" applyAlignment="1">
      <alignment horizontal="center"/>
    </xf>
    <xf numFmtId="0" fontId="39" fillId="0" borderId="0" xfId="50"/>
    <xf numFmtId="0" fontId="36" fillId="0" borderId="0" xfId="50" applyFont="1" applyAlignment="1">
      <alignment horizontal="center"/>
    </xf>
    <xf numFmtId="0" fontId="5" fillId="0" borderId="12" xfId="44" applyFont="1" applyBorder="1"/>
    <xf numFmtId="0" fontId="41" fillId="0" borderId="0" xfId="50" applyFont="1" applyBorder="1" applyAlignment="1" applyProtection="1">
      <alignment horizontal="centerContinuous"/>
      <protection locked="0"/>
    </xf>
    <xf numFmtId="0" fontId="42" fillId="0" borderId="0" xfId="50" applyFont="1" applyProtection="1">
      <protection locked="0"/>
    </xf>
    <xf numFmtId="0" fontId="43" fillId="0" borderId="0" xfId="50" applyFont="1" applyAlignment="1" applyProtection="1">
      <alignment horizontal="center"/>
      <protection locked="0"/>
    </xf>
    <xf numFmtId="0" fontId="42" fillId="0" borderId="0" xfId="50" applyFont="1"/>
    <xf numFmtId="0" fontId="41" fillId="0" borderId="0" xfId="50" applyFont="1"/>
    <xf numFmtId="0" fontId="41" fillId="0" borderId="0" xfId="50" applyFont="1" applyAlignment="1">
      <alignment horizontal="right"/>
    </xf>
    <xf numFmtId="0" fontId="42" fillId="0" borderId="0" xfId="50" applyFont="1" applyAlignment="1"/>
    <xf numFmtId="0" fontId="42" fillId="28" borderId="35" xfId="50" quotePrefix="1" applyFont="1" applyFill="1" applyBorder="1" applyAlignment="1">
      <alignment horizontal="left"/>
    </xf>
    <xf numFmtId="0" fontId="42" fillId="28" borderId="28" xfId="50" applyFont="1" applyFill="1" applyBorder="1"/>
    <xf numFmtId="167" fontId="42" fillId="28" borderId="23" xfId="51" applyNumberFormat="1" applyFont="1" applyFill="1" applyBorder="1"/>
    <xf numFmtId="167" fontId="42" fillId="29" borderId="27" xfId="51" applyNumberFormat="1" applyFont="1" applyFill="1" applyBorder="1"/>
    <xf numFmtId="168" fontId="42" fillId="28" borderId="27" xfId="51" applyNumberFormat="1" applyFont="1" applyFill="1" applyBorder="1"/>
    <xf numFmtId="169" fontId="42" fillId="28" borderId="28" xfId="51" applyNumberFormat="1" applyFont="1" applyFill="1" applyBorder="1"/>
    <xf numFmtId="167" fontId="42" fillId="30" borderId="27" xfId="51" applyNumberFormat="1" applyFont="1" applyFill="1" applyBorder="1"/>
    <xf numFmtId="169" fontId="42" fillId="28" borderId="26" xfId="51" applyNumberFormat="1" applyFont="1" applyFill="1" applyBorder="1"/>
    <xf numFmtId="167" fontId="42" fillId="28" borderId="29" xfId="51" applyNumberFormat="1" applyFont="1" applyFill="1" applyBorder="1"/>
    <xf numFmtId="167" fontId="42" fillId="28" borderId="26" xfId="51" applyNumberFormat="1" applyFont="1" applyFill="1" applyBorder="1"/>
    <xf numFmtId="0" fontId="42" fillId="28" borderId="36" xfId="50" applyFont="1" applyFill="1" applyBorder="1"/>
    <xf numFmtId="0" fontId="42" fillId="28" borderId="40" xfId="50" applyFont="1" applyFill="1" applyBorder="1"/>
    <xf numFmtId="167" fontId="42" fillId="28" borderId="38" xfId="51" applyNumberFormat="1" applyFont="1" applyFill="1" applyBorder="1"/>
    <xf numFmtId="167" fontId="42" fillId="29" borderId="39" xfId="51" applyNumberFormat="1" applyFont="1" applyFill="1" applyBorder="1"/>
    <xf numFmtId="168" fontId="42" fillId="28" borderId="39" xfId="51" applyNumberFormat="1" applyFont="1" applyFill="1" applyBorder="1"/>
    <xf numFmtId="169" fontId="42" fillId="28" borderId="40" xfId="51" applyNumberFormat="1" applyFont="1" applyFill="1" applyBorder="1"/>
    <xf numFmtId="0" fontId="42" fillId="28" borderId="35" xfId="50" applyFont="1" applyFill="1" applyBorder="1"/>
    <xf numFmtId="0" fontId="42" fillId="28" borderId="35" xfId="50" applyFont="1" applyFill="1" applyBorder="1" applyAlignment="1">
      <alignment horizontal="left"/>
    </xf>
    <xf numFmtId="167" fontId="42" fillId="29" borderId="29" xfId="51" applyNumberFormat="1" applyFont="1" applyFill="1" applyBorder="1"/>
    <xf numFmtId="168" fontId="42" fillId="28" borderId="29" xfId="51" applyNumberFormat="1" applyFont="1" applyFill="1" applyBorder="1"/>
    <xf numFmtId="167" fontId="42" fillId="30" borderId="29" xfId="51" applyNumberFormat="1" applyFont="1" applyFill="1" applyBorder="1"/>
    <xf numFmtId="0" fontId="42" fillId="31" borderId="37" xfId="50" applyFont="1" applyFill="1" applyBorder="1"/>
    <xf numFmtId="0" fontId="42" fillId="31" borderId="34" xfId="50" applyFont="1" applyFill="1" applyBorder="1"/>
    <xf numFmtId="167" fontId="42" fillId="31" borderId="30" xfId="51" applyNumberFormat="1" applyFont="1" applyFill="1" applyBorder="1"/>
    <xf numFmtId="167" fontId="42" fillId="31" borderId="31" xfId="51" applyNumberFormat="1" applyFont="1" applyFill="1" applyBorder="1"/>
    <xf numFmtId="168" fontId="42" fillId="31" borderId="31" xfId="51" applyNumberFormat="1" applyFont="1" applyFill="1" applyBorder="1"/>
    <xf numFmtId="167" fontId="42" fillId="30" borderId="32" xfId="51" applyNumberFormat="1" applyFont="1" applyFill="1" applyBorder="1"/>
    <xf numFmtId="167" fontId="42" fillId="28" borderId="32" xfId="51" applyNumberFormat="1" applyFont="1" applyFill="1" applyBorder="1"/>
    <xf numFmtId="167" fontId="42" fillId="28" borderId="33" xfId="51" applyNumberFormat="1" applyFont="1" applyFill="1" applyBorder="1"/>
    <xf numFmtId="0" fontId="41" fillId="32" borderId="35" xfId="50" applyFont="1" applyFill="1" applyBorder="1"/>
    <xf numFmtId="0" fontId="41" fillId="32" borderId="28" xfId="50" applyFont="1" applyFill="1" applyBorder="1"/>
    <xf numFmtId="167" fontId="41" fillId="32" borderId="23" xfId="51" applyNumberFormat="1" applyFont="1" applyFill="1" applyBorder="1"/>
    <xf numFmtId="167" fontId="41" fillId="32" borderId="24" xfId="51" applyNumberFormat="1" applyFont="1" applyFill="1" applyBorder="1"/>
    <xf numFmtId="168" fontId="41" fillId="32" borderId="24" xfId="51" applyNumberFormat="1" applyFont="1" applyFill="1" applyBorder="1"/>
    <xf numFmtId="169" fontId="41" fillId="32" borderId="25" xfId="51" applyNumberFormat="1" applyFont="1" applyFill="1" applyBorder="1"/>
    <xf numFmtId="169" fontId="41" fillId="32" borderId="26" xfId="51" applyNumberFormat="1" applyFont="1" applyFill="1" applyBorder="1"/>
    <xf numFmtId="0" fontId="41" fillId="27" borderId="44" xfId="50" applyFont="1" applyFill="1" applyBorder="1" applyAlignment="1">
      <alignment horizontal="center" vertical="center" wrapText="1"/>
    </xf>
    <xf numFmtId="0" fontId="41" fillId="27" borderId="45" xfId="50" applyFont="1" applyFill="1" applyBorder="1" applyAlignment="1">
      <alignment horizontal="center" vertical="center" wrapText="1"/>
    </xf>
    <xf numFmtId="0" fontId="41" fillId="27" borderId="46" xfId="50" applyFont="1" applyFill="1" applyBorder="1" applyAlignment="1">
      <alignment horizontal="center" vertical="center" wrapText="1"/>
    </xf>
    <xf numFmtId="0" fontId="42" fillId="33" borderId="35" xfId="50" applyFont="1" applyFill="1" applyBorder="1"/>
    <xf numFmtId="0" fontId="42" fillId="33" borderId="28" xfId="50" applyFont="1" applyFill="1" applyBorder="1"/>
    <xf numFmtId="167" fontId="42" fillId="33" borderId="23" xfId="51" applyNumberFormat="1" applyFont="1" applyFill="1" applyBorder="1"/>
    <xf numFmtId="167" fontId="42" fillId="33" borderId="24" xfId="51" applyNumberFormat="1" applyFont="1" applyFill="1" applyBorder="1"/>
    <xf numFmtId="168" fontId="42" fillId="33" borderId="24" xfId="51" applyNumberFormat="1" applyFont="1" applyFill="1" applyBorder="1"/>
    <xf numFmtId="169" fontId="42" fillId="33" borderId="25" xfId="51" applyNumberFormat="1" applyFont="1" applyFill="1" applyBorder="1"/>
    <xf numFmtId="169" fontId="42" fillId="33" borderId="26" xfId="51" applyNumberFormat="1" applyFont="1" applyFill="1" applyBorder="1"/>
    <xf numFmtId="165" fontId="44" fillId="0" borderId="0" xfId="43" applyNumberFormat="1" applyFont="1"/>
    <xf numFmtId="0" fontId="40" fillId="0" borderId="0" xfId="50" applyFont="1" applyBorder="1" applyAlignment="1" applyProtection="1">
      <alignment horizontal="centerContinuous"/>
      <protection locked="0"/>
    </xf>
    <xf numFmtId="0" fontId="41" fillId="34" borderId="36" xfId="50" applyFont="1" applyFill="1" applyBorder="1"/>
    <xf numFmtId="0" fontId="41" fillId="34" borderId="40" xfId="50" applyFont="1" applyFill="1" applyBorder="1"/>
    <xf numFmtId="167" fontId="41" fillId="34" borderId="38" xfId="51" applyNumberFormat="1" applyFont="1" applyFill="1" applyBorder="1"/>
    <xf numFmtId="167" fontId="41" fillId="35" borderId="39" xfId="51" applyNumberFormat="1" applyFont="1" applyFill="1" applyBorder="1"/>
    <xf numFmtId="168" fontId="41" fillId="34" borderId="39" xfId="51" applyNumberFormat="1" applyFont="1" applyFill="1" applyBorder="1"/>
    <xf numFmtId="169" fontId="41" fillId="34" borderId="40" xfId="51" applyNumberFormat="1" applyFont="1" applyFill="1" applyBorder="1"/>
    <xf numFmtId="167" fontId="41" fillId="36" borderId="39" xfId="51" applyNumberFormat="1" applyFont="1" applyFill="1" applyBorder="1"/>
    <xf numFmtId="169" fontId="41" fillId="34" borderId="43" xfId="51" applyNumberFormat="1" applyFont="1" applyFill="1" applyBorder="1"/>
    <xf numFmtId="167" fontId="41" fillId="32" borderId="27" xfId="51" applyNumberFormat="1" applyFont="1" applyFill="1" applyBorder="1"/>
    <xf numFmtId="168" fontId="41" fillId="32" borderId="27" xfId="51" applyNumberFormat="1" applyFont="1" applyFill="1" applyBorder="1"/>
    <xf numFmtId="169" fontId="41" fillId="32" borderId="28" xfId="51" applyNumberFormat="1" applyFont="1" applyFill="1" applyBorder="1"/>
    <xf numFmtId="169" fontId="42" fillId="28" borderId="33" xfId="51" applyNumberFormat="1" applyFont="1" applyFill="1" applyBorder="1"/>
    <xf numFmtId="0" fontId="42" fillId="0" borderId="49" xfId="50" applyFont="1" applyBorder="1"/>
    <xf numFmtId="165" fontId="2" fillId="0" borderId="0" xfId="43" applyNumberFormat="1" applyFont="1" applyAlignment="1">
      <alignment horizontal="center"/>
    </xf>
    <xf numFmtId="165" fontId="2" fillId="0" borderId="0" xfId="43" applyNumberFormat="1" applyFont="1" applyBorder="1" applyAlignment="1">
      <alignment horizontal="center"/>
    </xf>
    <xf numFmtId="0" fontId="41" fillId="27" borderId="41" xfId="50" applyFont="1" applyFill="1" applyBorder="1" applyAlignment="1">
      <alignment horizontal="center" vertical="center" wrapText="1"/>
    </xf>
    <xf numFmtId="0" fontId="41" fillId="27" borderId="42" xfId="50" applyFont="1" applyFill="1" applyBorder="1" applyAlignment="1">
      <alignment horizontal="center" vertical="center" wrapText="1"/>
    </xf>
    <xf numFmtId="0" fontId="41" fillId="27" borderId="47" xfId="50" applyFont="1" applyFill="1" applyBorder="1" applyAlignment="1">
      <alignment horizontal="center" vertical="center" wrapText="1"/>
    </xf>
    <xf numFmtId="0" fontId="41" fillId="27" borderId="48" xfId="50" applyFont="1" applyFill="1" applyBorder="1" applyAlignment="1">
      <alignment horizontal="center" vertical="center" wrapText="1"/>
    </xf>
    <xf numFmtId="0" fontId="41" fillId="27" borderId="20" xfId="50" applyFont="1" applyFill="1" applyBorder="1" applyAlignment="1">
      <alignment horizontal="center" vertical="center" wrapText="1"/>
    </xf>
    <xf numFmtId="0" fontId="41" fillId="27" borderId="21" xfId="50" applyFont="1" applyFill="1" applyBorder="1" applyAlignment="1">
      <alignment horizontal="center" vertical="center" wrapText="1"/>
    </xf>
    <xf numFmtId="0" fontId="41" fillId="27" borderId="22" xfId="50" applyFont="1" applyFill="1" applyBorder="1" applyAlignment="1">
      <alignment horizontal="center" vertical="center"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2" xfId="28" xr:uid="{00000000-0005-0000-0000-00001C000000}"/>
    <cellStyle name="Comma 2 2" xfId="51" xr:uid="{00000000-0005-0000-0000-00001D000000}"/>
    <cellStyle name="Comma 3" xfId="45" xr:uid="{00000000-0005-0000-0000-00001E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 xr:uid="{00000000-0005-0000-0000-000029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เครื่องหมายจุลภาค 2" xfId="46" xr:uid="{00000000-0005-0000-0000-00002F000000}"/>
    <cellStyle name="เครื่องหมายจุลภาค_Book11" xfId="47" xr:uid="{00000000-0005-0000-0000-000030000000}"/>
    <cellStyle name="ปกติ 2" xfId="48" xr:uid="{00000000-0005-0000-0000-000031000000}"/>
    <cellStyle name="ปกติ_Book1" xfId="49" xr:uid="{00000000-0005-0000-0000-000032000000}"/>
    <cellStyle name="ปกติ_รวมกทม." xfId="44" xr:uid="{00000000-0005-0000-0000-000033000000}"/>
  </cellStyles>
  <dxfs count="0"/>
  <tableStyles count="0" defaultTableStyle="TableStyleMedium9" defaultPivotStyle="PivotStyleLight16"/>
  <colors>
    <mruColors>
      <color rgb="FF00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76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75.xml"/><Relationship Id="rId89" Type="http://schemas.openxmlformats.org/officeDocument/2006/relationships/externalLink" Target="externalLinks/externalLink8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65.xml"/><Relationship Id="rId79" Type="http://schemas.openxmlformats.org/officeDocument/2006/relationships/externalLink" Target="externalLinks/externalLink70.xml"/><Relationship Id="rId87" Type="http://schemas.openxmlformats.org/officeDocument/2006/relationships/externalLink" Target="externalLinks/externalLink7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82" Type="http://schemas.openxmlformats.org/officeDocument/2006/relationships/externalLink" Target="externalLinks/externalLink73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externalLink" Target="externalLinks/externalLink71.xml"/><Relationship Id="rId85" Type="http://schemas.openxmlformats.org/officeDocument/2006/relationships/externalLink" Target="externalLinks/externalLink76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83" Type="http://schemas.openxmlformats.org/officeDocument/2006/relationships/externalLink" Target="externalLinks/externalLink74.xml"/><Relationship Id="rId88" Type="http://schemas.openxmlformats.org/officeDocument/2006/relationships/externalLink" Target="externalLinks/externalLink79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81" Type="http://schemas.openxmlformats.org/officeDocument/2006/relationships/externalLink" Target="externalLinks/externalLink72.xml"/><Relationship Id="rId86" Type="http://schemas.openxmlformats.org/officeDocument/2006/relationships/externalLink" Target="externalLinks/externalLink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6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7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27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3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5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6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7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39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2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3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4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5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6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7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49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3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4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5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6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57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3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4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5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6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7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68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2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4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5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6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77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0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1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3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4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5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86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1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2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3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4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5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96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Car63\n_1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0"/>
      <sheetData sheetId="1" refreshError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609</v>
          </cell>
        </row>
        <row r="7">
          <cell r="B7">
            <v>204</v>
          </cell>
        </row>
        <row r="8">
          <cell r="B8">
            <v>340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2005</v>
          </cell>
        </row>
        <row r="20">
          <cell r="B20">
            <v>82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89</v>
          </cell>
        </row>
        <row r="27">
          <cell r="B27">
            <v>14</v>
          </cell>
        </row>
        <row r="33">
          <cell r="B33">
            <v>39</v>
          </cell>
        </row>
        <row r="36">
          <cell r="B36">
            <v>17</v>
          </cell>
        </row>
        <row r="40">
          <cell r="B40">
            <v>550</v>
          </cell>
        </row>
        <row r="43">
          <cell r="B43">
            <v>739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1107</v>
          </cell>
        </row>
        <row r="7">
          <cell r="B7">
            <v>225</v>
          </cell>
        </row>
        <row r="8">
          <cell r="B8">
            <v>460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1260</v>
          </cell>
        </row>
        <row r="20">
          <cell r="B20">
            <v>55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10</v>
          </cell>
        </row>
        <row r="24">
          <cell r="B24">
            <v>88</v>
          </cell>
        </row>
        <row r="27">
          <cell r="B27">
            <v>23</v>
          </cell>
        </row>
        <row r="33">
          <cell r="B33">
            <v>83</v>
          </cell>
        </row>
        <row r="36">
          <cell r="B36">
            <v>13</v>
          </cell>
        </row>
        <row r="40">
          <cell r="B40">
            <v>367</v>
          </cell>
        </row>
        <row r="43">
          <cell r="B43">
            <v>565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256</v>
          </cell>
        </row>
        <row r="7">
          <cell r="B7">
            <v>428</v>
          </cell>
        </row>
        <row r="8">
          <cell r="B8">
            <v>230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1120</v>
          </cell>
        </row>
        <row r="20">
          <cell r="B20">
            <v>1598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177</v>
          </cell>
        </row>
        <row r="27">
          <cell r="B27">
            <v>99</v>
          </cell>
        </row>
        <row r="33">
          <cell r="B33">
            <v>71</v>
          </cell>
        </row>
        <row r="36">
          <cell r="B36">
            <v>19</v>
          </cell>
        </row>
        <row r="40">
          <cell r="B40">
            <v>1819</v>
          </cell>
        </row>
        <row r="43">
          <cell r="B43">
            <v>471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1491</v>
          </cell>
        </row>
        <row r="7">
          <cell r="B7">
            <v>68</v>
          </cell>
        </row>
        <row r="8">
          <cell r="B8">
            <v>1002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4082</v>
          </cell>
        </row>
        <row r="20">
          <cell r="B20">
            <v>97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5</v>
          </cell>
        </row>
        <row r="27">
          <cell r="B27">
            <v>4</v>
          </cell>
        </row>
        <row r="33">
          <cell r="B33">
            <v>18</v>
          </cell>
        </row>
        <row r="36">
          <cell r="B36">
            <v>0</v>
          </cell>
        </row>
        <row r="40">
          <cell r="B40">
            <v>50</v>
          </cell>
        </row>
        <row r="43">
          <cell r="B43">
            <v>174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2423</v>
          </cell>
        </row>
        <row r="7">
          <cell r="B7">
            <v>160</v>
          </cell>
        </row>
        <row r="8">
          <cell r="B8">
            <v>1173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11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11828</v>
          </cell>
        </row>
        <row r="20">
          <cell r="B20">
            <v>329</v>
          </cell>
        </row>
        <row r="21">
          <cell r="B21">
            <v>15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4</v>
          </cell>
        </row>
        <row r="27">
          <cell r="B27">
            <v>8</v>
          </cell>
        </row>
        <row r="33">
          <cell r="B33">
            <v>24</v>
          </cell>
        </row>
        <row r="36">
          <cell r="B36">
            <v>1</v>
          </cell>
        </row>
        <row r="40">
          <cell r="B40">
            <v>124</v>
          </cell>
        </row>
        <row r="43">
          <cell r="B43">
            <v>464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3838</v>
          </cell>
        </row>
        <row r="7">
          <cell r="B7">
            <v>209</v>
          </cell>
        </row>
        <row r="8">
          <cell r="B8">
            <v>1980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14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17925</v>
          </cell>
        </row>
        <row r="20">
          <cell r="B20">
            <v>263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34</v>
          </cell>
        </row>
        <row r="27">
          <cell r="B27">
            <v>7</v>
          </cell>
        </row>
        <row r="33">
          <cell r="B33">
            <v>80</v>
          </cell>
        </row>
        <row r="36">
          <cell r="B36">
            <v>2</v>
          </cell>
        </row>
        <row r="40">
          <cell r="B40">
            <v>868</v>
          </cell>
        </row>
        <row r="43">
          <cell r="B43">
            <v>473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21922</v>
          </cell>
        </row>
        <row r="7">
          <cell r="B7">
            <v>811</v>
          </cell>
        </row>
        <row r="8">
          <cell r="B8">
            <v>7480</v>
          </cell>
        </row>
        <row r="9">
          <cell r="B9">
            <v>3</v>
          </cell>
        </row>
        <row r="10">
          <cell r="B10">
            <v>0</v>
          </cell>
        </row>
        <row r="11">
          <cell r="B11">
            <v>7</v>
          </cell>
        </row>
        <row r="14">
          <cell r="B14">
            <v>0</v>
          </cell>
        </row>
        <row r="15">
          <cell r="B15">
            <v>14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82628</v>
          </cell>
        </row>
        <row r="20">
          <cell r="B20">
            <v>522</v>
          </cell>
        </row>
        <row r="21">
          <cell r="B21">
            <v>28</v>
          </cell>
        </row>
        <row r="22">
          <cell r="B22">
            <v>0</v>
          </cell>
        </row>
        <row r="23">
          <cell r="B23">
            <v>13</v>
          </cell>
        </row>
        <row r="24">
          <cell r="B24">
            <v>61</v>
          </cell>
        </row>
        <row r="27">
          <cell r="B27">
            <v>80</v>
          </cell>
        </row>
        <row r="33">
          <cell r="B33">
            <v>481</v>
          </cell>
        </row>
        <row r="36">
          <cell r="B36">
            <v>27</v>
          </cell>
        </row>
        <row r="40">
          <cell r="B40">
            <v>1924</v>
          </cell>
        </row>
        <row r="43">
          <cell r="B43">
            <v>1131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9834</v>
          </cell>
        </row>
        <row r="7">
          <cell r="B7">
            <v>307</v>
          </cell>
        </row>
        <row r="8">
          <cell r="B8">
            <v>4129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35815</v>
          </cell>
        </row>
        <row r="20">
          <cell r="B20">
            <v>431</v>
          </cell>
        </row>
        <row r="21">
          <cell r="B21">
            <v>23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11</v>
          </cell>
        </row>
        <row r="27">
          <cell r="B27">
            <v>27</v>
          </cell>
        </row>
        <row r="33">
          <cell r="B33">
            <v>168</v>
          </cell>
        </row>
        <row r="36">
          <cell r="B36">
            <v>15</v>
          </cell>
        </row>
        <row r="40">
          <cell r="B40">
            <v>1085</v>
          </cell>
        </row>
        <row r="43">
          <cell r="B43">
            <v>466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3824</v>
          </cell>
        </row>
        <row r="7">
          <cell r="B7">
            <v>158</v>
          </cell>
        </row>
        <row r="8">
          <cell r="B8">
            <v>2935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16734</v>
          </cell>
        </row>
        <row r="20">
          <cell r="B20">
            <v>519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16</v>
          </cell>
        </row>
        <row r="27">
          <cell r="B27">
            <v>6</v>
          </cell>
        </row>
        <row r="33">
          <cell r="B33">
            <v>24</v>
          </cell>
        </row>
        <row r="36">
          <cell r="B36">
            <v>2</v>
          </cell>
        </row>
        <row r="40">
          <cell r="B40">
            <v>332</v>
          </cell>
        </row>
        <row r="43">
          <cell r="B43">
            <v>395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623</v>
          </cell>
        </row>
        <row r="7">
          <cell r="B7">
            <v>69</v>
          </cell>
        </row>
        <row r="8">
          <cell r="B8">
            <v>764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3945</v>
          </cell>
        </row>
        <row r="20">
          <cell r="B20">
            <v>18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16</v>
          </cell>
        </row>
        <row r="33">
          <cell r="B33">
            <v>19</v>
          </cell>
        </row>
        <row r="36">
          <cell r="B36">
            <v>1</v>
          </cell>
        </row>
        <row r="40">
          <cell r="B40">
            <v>18</v>
          </cell>
        </row>
        <row r="43">
          <cell r="B43">
            <v>108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1490</v>
          </cell>
        </row>
        <row r="7">
          <cell r="B7">
            <v>91</v>
          </cell>
        </row>
        <row r="8">
          <cell r="B8">
            <v>1033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11837</v>
          </cell>
        </row>
        <row r="20">
          <cell r="B20">
            <v>947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8</v>
          </cell>
        </row>
        <row r="33">
          <cell r="B33">
            <v>15</v>
          </cell>
        </row>
        <row r="36">
          <cell r="B36">
            <v>1</v>
          </cell>
        </row>
        <row r="40">
          <cell r="B40">
            <v>94</v>
          </cell>
        </row>
        <row r="43">
          <cell r="B43">
            <v>386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2387</v>
          </cell>
        </row>
        <row r="7">
          <cell r="B7">
            <v>91</v>
          </cell>
        </row>
        <row r="8">
          <cell r="B8">
            <v>1407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12866</v>
          </cell>
        </row>
        <row r="20">
          <cell r="B20">
            <v>1333</v>
          </cell>
        </row>
        <row r="21">
          <cell r="B21">
            <v>12</v>
          </cell>
        </row>
        <row r="22">
          <cell r="B22">
            <v>245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16</v>
          </cell>
        </row>
        <row r="33">
          <cell r="B33">
            <v>12</v>
          </cell>
        </row>
        <row r="36">
          <cell r="B36">
            <v>8</v>
          </cell>
        </row>
        <row r="40">
          <cell r="B40">
            <v>146</v>
          </cell>
        </row>
        <row r="43">
          <cell r="B43">
            <v>611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1574</v>
          </cell>
        </row>
        <row r="7">
          <cell r="B7">
            <v>56</v>
          </cell>
        </row>
        <row r="8">
          <cell r="B8">
            <v>1255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10369</v>
          </cell>
        </row>
        <row r="20">
          <cell r="B20">
            <v>592</v>
          </cell>
        </row>
        <row r="21">
          <cell r="B21">
            <v>13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5</v>
          </cell>
        </row>
        <row r="33">
          <cell r="B33">
            <v>3</v>
          </cell>
        </row>
        <row r="36">
          <cell r="B36">
            <v>5</v>
          </cell>
        </row>
        <row r="40">
          <cell r="B40">
            <v>78</v>
          </cell>
        </row>
        <row r="43">
          <cell r="B43">
            <v>278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7158</v>
          </cell>
        </row>
        <row r="7">
          <cell r="B7">
            <v>197</v>
          </cell>
        </row>
        <row r="8">
          <cell r="B8">
            <v>5346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27</v>
          </cell>
        </row>
        <row r="14">
          <cell r="B14">
            <v>0</v>
          </cell>
        </row>
        <row r="15">
          <cell r="B15">
            <v>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35902</v>
          </cell>
        </row>
        <row r="20">
          <cell r="B20">
            <v>2436</v>
          </cell>
        </row>
        <row r="21">
          <cell r="B21">
            <v>12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21</v>
          </cell>
        </row>
        <row r="33">
          <cell r="B33">
            <v>25</v>
          </cell>
        </row>
        <row r="36">
          <cell r="B36">
            <v>26</v>
          </cell>
        </row>
        <row r="40">
          <cell r="B40">
            <v>406</v>
          </cell>
        </row>
        <row r="43">
          <cell r="B43">
            <v>724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3076</v>
          </cell>
        </row>
        <row r="7">
          <cell r="B7">
            <v>97</v>
          </cell>
        </row>
        <row r="8">
          <cell r="B8">
            <v>2465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21116</v>
          </cell>
        </row>
        <row r="20">
          <cell r="B20">
            <v>1669</v>
          </cell>
        </row>
        <row r="21">
          <cell r="B21">
            <v>16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5</v>
          </cell>
        </row>
        <row r="33">
          <cell r="B33">
            <v>6</v>
          </cell>
        </row>
        <row r="36">
          <cell r="B36">
            <v>26</v>
          </cell>
        </row>
        <row r="40">
          <cell r="B40">
            <v>149</v>
          </cell>
        </row>
        <row r="43">
          <cell r="B43">
            <v>592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3728</v>
          </cell>
        </row>
        <row r="7">
          <cell r="B7">
            <v>117</v>
          </cell>
        </row>
        <row r="8">
          <cell r="B8">
            <v>2214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26967</v>
          </cell>
        </row>
        <row r="20">
          <cell r="B20">
            <v>1494</v>
          </cell>
        </row>
        <row r="21">
          <cell r="B21">
            <v>16</v>
          </cell>
        </row>
        <row r="22">
          <cell r="B22">
            <v>2</v>
          </cell>
        </row>
        <row r="23">
          <cell r="B23">
            <v>0</v>
          </cell>
        </row>
        <row r="24">
          <cell r="B24">
            <v>5</v>
          </cell>
        </row>
        <row r="27">
          <cell r="B27">
            <v>8</v>
          </cell>
        </row>
        <row r="33">
          <cell r="B33">
            <v>5</v>
          </cell>
        </row>
        <row r="36">
          <cell r="B36">
            <v>5</v>
          </cell>
        </row>
        <row r="40">
          <cell r="B40">
            <v>148</v>
          </cell>
        </row>
        <row r="43">
          <cell r="B43">
            <v>823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14147</v>
          </cell>
        </row>
        <row r="7">
          <cell r="B7">
            <v>457</v>
          </cell>
        </row>
        <row r="8">
          <cell r="B8">
            <v>6603</v>
          </cell>
        </row>
        <row r="9">
          <cell r="B9">
            <v>3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8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40460</v>
          </cell>
        </row>
        <row r="20">
          <cell r="B20">
            <v>3480</v>
          </cell>
        </row>
        <row r="21">
          <cell r="B21">
            <v>23</v>
          </cell>
        </row>
        <row r="22">
          <cell r="B22">
            <v>22</v>
          </cell>
        </row>
        <row r="23">
          <cell r="B23">
            <v>47</v>
          </cell>
        </row>
        <row r="24">
          <cell r="B24">
            <v>2</v>
          </cell>
        </row>
        <row r="27">
          <cell r="B27">
            <v>37</v>
          </cell>
        </row>
        <row r="33">
          <cell r="B33">
            <v>78</v>
          </cell>
        </row>
        <row r="36">
          <cell r="B36">
            <v>13</v>
          </cell>
        </row>
        <row r="40">
          <cell r="B40">
            <v>444</v>
          </cell>
        </row>
        <row r="43">
          <cell r="B43">
            <v>1466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2894</v>
          </cell>
        </row>
        <row r="7">
          <cell r="B7">
            <v>162</v>
          </cell>
        </row>
        <row r="8">
          <cell r="B8">
            <v>1882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28639</v>
          </cell>
        </row>
        <row r="20">
          <cell r="B20">
            <v>1291</v>
          </cell>
        </row>
        <row r="21">
          <cell r="B21">
            <v>19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4</v>
          </cell>
        </row>
        <row r="27">
          <cell r="B27">
            <v>15</v>
          </cell>
        </row>
        <row r="33">
          <cell r="B33">
            <v>19</v>
          </cell>
        </row>
        <row r="36">
          <cell r="B36">
            <v>8</v>
          </cell>
        </row>
        <row r="40">
          <cell r="B40">
            <v>213</v>
          </cell>
        </row>
        <row r="43">
          <cell r="B43">
            <v>509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992</v>
          </cell>
        </row>
        <row r="7">
          <cell r="B7">
            <v>32</v>
          </cell>
        </row>
        <row r="8">
          <cell r="B8">
            <v>863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5698</v>
          </cell>
        </row>
        <row r="20">
          <cell r="B20">
            <v>411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</v>
          </cell>
        </row>
        <row r="33">
          <cell r="B33">
            <v>3</v>
          </cell>
        </row>
        <row r="36">
          <cell r="B36">
            <v>2</v>
          </cell>
        </row>
        <row r="40">
          <cell r="B40">
            <v>30</v>
          </cell>
        </row>
        <row r="43">
          <cell r="B43">
            <v>149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1694</v>
          </cell>
        </row>
        <row r="7">
          <cell r="B7">
            <v>73</v>
          </cell>
        </row>
        <row r="8">
          <cell r="B8">
            <v>1228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7149</v>
          </cell>
        </row>
        <row r="20">
          <cell r="B20">
            <v>1048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17</v>
          </cell>
        </row>
        <row r="33">
          <cell r="B33">
            <v>2</v>
          </cell>
        </row>
        <row r="36">
          <cell r="B36">
            <v>2</v>
          </cell>
        </row>
        <row r="40">
          <cell r="B40">
            <v>73</v>
          </cell>
        </row>
        <row r="43">
          <cell r="B43">
            <v>288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0"/>
      <sheetData sheetId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</sheetNames>
    <sheetDataSet>
      <sheetData sheetId="0">
        <row r="6">
          <cell r="B6">
            <v>1036</v>
          </cell>
        </row>
        <row r="7">
          <cell r="B7">
            <v>41</v>
          </cell>
        </row>
        <row r="8">
          <cell r="B8">
            <v>714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7699</v>
          </cell>
        </row>
        <row r="20">
          <cell r="B20">
            <v>337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</v>
          </cell>
        </row>
        <row r="33">
          <cell r="B33">
            <v>5</v>
          </cell>
        </row>
        <row r="36">
          <cell r="B36">
            <v>5</v>
          </cell>
        </row>
        <row r="40">
          <cell r="B40">
            <v>75</v>
          </cell>
        </row>
        <row r="43">
          <cell r="B43">
            <v>160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1654</v>
          </cell>
        </row>
        <row r="7">
          <cell r="B7">
            <v>62</v>
          </cell>
        </row>
        <row r="8">
          <cell r="B8">
            <v>810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11892</v>
          </cell>
        </row>
        <row r="20">
          <cell r="B20">
            <v>610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6</v>
          </cell>
        </row>
        <row r="33">
          <cell r="B33">
            <v>6</v>
          </cell>
        </row>
        <row r="36">
          <cell r="B36">
            <v>7</v>
          </cell>
        </row>
        <row r="40">
          <cell r="B40">
            <v>152</v>
          </cell>
        </row>
        <row r="43">
          <cell r="B43">
            <v>205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2850</v>
          </cell>
        </row>
        <row r="7">
          <cell r="B7">
            <v>125</v>
          </cell>
        </row>
        <row r="8">
          <cell r="B8">
            <v>2064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13181</v>
          </cell>
        </row>
        <row r="20">
          <cell r="B20">
            <v>859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5</v>
          </cell>
        </row>
        <row r="33">
          <cell r="B33">
            <v>9</v>
          </cell>
        </row>
        <row r="36">
          <cell r="B36">
            <v>7</v>
          </cell>
        </row>
        <row r="40">
          <cell r="B40">
            <v>166</v>
          </cell>
        </row>
        <row r="43">
          <cell r="B43">
            <v>357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8083</v>
          </cell>
        </row>
        <row r="7">
          <cell r="B7">
            <v>205</v>
          </cell>
        </row>
        <row r="8">
          <cell r="B8">
            <v>3951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40853</v>
          </cell>
        </row>
        <row r="20">
          <cell r="B20">
            <v>2612</v>
          </cell>
        </row>
        <row r="21">
          <cell r="B21">
            <v>14</v>
          </cell>
        </row>
        <row r="22">
          <cell r="B22">
            <v>3</v>
          </cell>
        </row>
        <row r="23">
          <cell r="B23">
            <v>2</v>
          </cell>
        </row>
        <row r="24">
          <cell r="B24">
            <v>0</v>
          </cell>
        </row>
        <row r="27">
          <cell r="B27">
            <v>24</v>
          </cell>
        </row>
        <row r="33">
          <cell r="B33">
            <v>7</v>
          </cell>
        </row>
        <row r="36">
          <cell r="B36">
            <v>12</v>
          </cell>
        </row>
        <row r="40">
          <cell r="B40">
            <v>142</v>
          </cell>
        </row>
        <row r="43">
          <cell r="B43">
            <v>696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1487</v>
          </cell>
        </row>
        <row r="7">
          <cell r="B7">
            <v>103</v>
          </cell>
        </row>
        <row r="8">
          <cell r="B8">
            <v>884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11139</v>
          </cell>
        </row>
        <row r="20">
          <cell r="B20">
            <v>669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4</v>
          </cell>
        </row>
        <row r="33">
          <cell r="B33">
            <v>10</v>
          </cell>
        </row>
        <row r="36">
          <cell r="B36">
            <v>9</v>
          </cell>
        </row>
        <row r="40">
          <cell r="B40">
            <v>101</v>
          </cell>
        </row>
        <row r="43">
          <cell r="B43">
            <v>263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3170</v>
          </cell>
        </row>
        <row r="7">
          <cell r="B7">
            <v>125</v>
          </cell>
        </row>
        <row r="8">
          <cell r="B8">
            <v>1971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30869</v>
          </cell>
        </row>
        <row r="20">
          <cell r="B20">
            <v>1466</v>
          </cell>
        </row>
        <row r="21">
          <cell r="B21">
            <v>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3</v>
          </cell>
        </row>
        <row r="27">
          <cell r="B27">
            <v>3</v>
          </cell>
        </row>
        <row r="33">
          <cell r="B33">
            <v>3</v>
          </cell>
        </row>
        <row r="36">
          <cell r="B36">
            <v>4</v>
          </cell>
        </row>
        <row r="40">
          <cell r="B40">
            <v>166</v>
          </cell>
        </row>
        <row r="43">
          <cell r="B43">
            <v>328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13498</v>
          </cell>
        </row>
        <row r="7">
          <cell r="B7">
            <v>356</v>
          </cell>
        </row>
        <row r="8">
          <cell r="B8">
            <v>7264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26</v>
          </cell>
        </row>
        <row r="14">
          <cell r="B14">
            <v>0</v>
          </cell>
        </row>
        <row r="15">
          <cell r="B15">
            <v>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39225</v>
          </cell>
        </row>
        <row r="20">
          <cell r="B20">
            <v>1422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7</v>
          </cell>
        </row>
        <row r="27">
          <cell r="B27">
            <v>29</v>
          </cell>
        </row>
        <row r="33">
          <cell r="B33">
            <v>18</v>
          </cell>
        </row>
        <row r="36">
          <cell r="B36">
            <v>15</v>
          </cell>
        </row>
        <row r="40">
          <cell r="B40">
            <v>365</v>
          </cell>
        </row>
        <row r="43">
          <cell r="B43">
            <v>844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2470</v>
          </cell>
        </row>
        <row r="7">
          <cell r="B7">
            <v>111</v>
          </cell>
        </row>
        <row r="8">
          <cell r="B8">
            <v>1448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15497</v>
          </cell>
        </row>
        <row r="20">
          <cell r="B20">
            <v>1363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0</v>
          </cell>
        </row>
        <row r="27">
          <cell r="B27">
            <v>11</v>
          </cell>
        </row>
        <row r="33">
          <cell r="B33">
            <v>4</v>
          </cell>
        </row>
        <row r="36">
          <cell r="B36">
            <v>8</v>
          </cell>
        </row>
        <row r="40">
          <cell r="B40">
            <v>68</v>
          </cell>
        </row>
        <row r="43">
          <cell r="B43">
            <v>525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3311</v>
          </cell>
        </row>
        <row r="7">
          <cell r="B7">
            <v>89</v>
          </cell>
        </row>
        <row r="8">
          <cell r="B8">
            <v>2023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29920</v>
          </cell>
        </row>
        <row r="20">
          <cell r="B20">
            <v>926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</v>
          </cell>
        </row>
        <row r="27">
          <cell r="B27">
            <v>15</v>
          </cell>
        </row>
        <row r="33">
          <cell r="B33">
            <v>7</v>
          </cell>
        </row>
        <row r="36">
          <cell r="B36">
            <v>7</v>
          </cell>
        </row>
        <row r="40">
          <cell r="B40">
            <v>273</v>
          </cell>
        </row>
        <row r="43">
          <cell r="B43">
            <v>380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3702</v>
          </cell>
        </row>
        <row r="7">
          <cell r="B7">
            <v>117</v>
          </cell>
        </row>
        <row r="8">
          <cell r="B8">
            <v>2299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24149</v>
          </cell>
        </row>
        <row r="20">
          <cell r="B20">
            <v>1226</v>
          </cell>
        </row>
        <row r="21">
          <cell r="B21">
            <v>7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9</v>
          </cell>
        </row>
        <row r="33">
          <cell r="B33">
            <v>8</v>
          </cell>
        </row>
        <row r="36">
          <cell r="B36">
            <v>13</v>
          </cell>
        </row>
        <row r="40">
          <cell r="B40">
            <v>187</v>
          </cell>
        </row>
        <row r="43">
          <cell r="B43">
            <v>520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1438</v>
          </cell>
        </row>
        <row r="7">
          <cell r="B7">
            <v>39</v>
          </cell>
        </row>
        <row r="8">
          <cell r="B8">
            <v>1208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4368</v>
          </cell>
        </row>
        <row r="20">
          <cell r="B20">
            <v>275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4</v>
          </cell>
        </row>
        <row r="33">
          <cell r="B33">
            <v>4</v>
          </cell>
        </row>
        <row r="36">
          <cell r="B36">
            <v>2</v>
          </cell>
        </row>
        <row r="40">
          <cell r="B40">
            <v>101</v>
          </cell>
        </row>
        <row r="43">
          <cell r="B43">
            <v>255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1454</v>
          </cell>
        </row>
        <row r="7">
          <cell r="B7">
            <v>55</v>
          </cell>
        </row>
        <row r="8">
          <cell r="B8">
            <v>994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8759</v>
          </cell>
        </row>
        <row r="20">
          <cell r="B20">
            <v>344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</v>
          </cell>
        </row>
        <row r="33">
          <cell r="B33">
            <v>2</v>
          </cell>
        </row>
        <row r="36">
          <cell r="B36">
            <v>3</v>
          </cell>
        </row>
        <row r="40">
          <cell r="B40">
            <v>119</v>
          </cell>
        </row>
        <row r="43">
          <cell r="B43">
            <v>160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6833</v>
          </cell>
        </row>
        <row r="7">
          <cell r="B7">
            <v>368</v>
          </cell>
        </row>
        <row r="8">
          <cell r="B8">
            <v>4349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8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29511</v>
          </cell>
        </row>
        <row r="20">
          <cell r="B20">
            <v>702</v>
          </cell>
        </row>
        <row r="21">
          <cell r="B21">
            <v>13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21</v>
          </cell>
        </row>
        <row r="27">
          <cell r="B27">
            <v>10</v>
          </cell>
        </row>
        <row r="33">
          <cell r="B33">
            <v>19</v>
          </cell>
        </row>
        <row r="36">
          <cell r="B36">
            <v>8</v>
          </cell>
        </row>
        <row r="40">
          <cell r="B40">
            <v>253</v>
          </cell>
        </row>
        <row r="43">
          <cell r="B43">
            <v>468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75</v>
          </cell>
        </row>
        <row r="7">
          <cell r="B7">
            <v>12</v>
          </cell>
        </row>
        <row r="8">
          <cell r="B8">
            <v>314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4831</v>
          </cell>
        </row>
        <row r="20">
          <cell r="B20">
            <v>2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5</v>
          </cell>
        </row>
        <row r="27">
          <cell r="B27">
            <v>4</v>
          </cell>
        </row>
        <row r="33">
          <cell r="B33">
            <v>5</v>
          </cell>
        </row>
        <row r="36">
          <cell r="B36">
            <v>0</v>
          </cell>
        </row>
        <row r="40">
          <cell r="B40">
            <v>5</v>
          </cell>
        </row>
        <row r="43">
          <cell r="B43">
            <v>55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15317</v>
          </cell>
        </row>
        <row r="7">
          <cell r="B7">
            <v>1065</v>
          </cell>
        </row>
        <row r="8">
          <cell r="B8">
            <v>9220</v>
          </cell>
        </row>
        <row r="9">
          <cell r="B9">
            <v>9</v>
          </cell>
        </row>
        <row r="10">
          <cell r="B10">
            <v>0</v>
          </cell>
        </row>
        <row r="11">
          <cell r="B11">
            <v>8</v>
          </cell>
        </row>
        <row r="14">
          <cell r="B14">
            <v>0</v>
          </cell>
        </row>
        <row r="15">
          <cell r="B15">
            <v>19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51786</v>
          </cell>
        </row>
        <row r="20">
          <cell r="B20">
            <v>344</v>
          </cell>
        </row>
        <row r="21">
          <cell r="B21">
            <v>28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5</v>
          </cell>
        </row>
        <row r="27">
          <cell r="B27">
            <v>33</v>
          </cell>
        </row>
        <row r="33">
          <cell r="B33">
            <v>104</v>
          </cell>
        </row>
        <row r="36">
          <cell r="B36">
            <v>17</v>
          </cell>
        </row>
        <row r="40">
          <cell r="B40">
            <v>439</v>
          </cell>
        </row>
        <row r="43">
          <cell r="B43">
            <v>553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1893</v>
          </cell>
        </row>
        <row r="7">
          <cell r="B7">
            <v>78</v>
          </cell>
        </row>
        <row r="8">
          <cell r="B8">
            <v>1097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9876</v>
          </cell>
        </row>
        <row r="20">
          <cell r="B20">
            <v>315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2</v>
          </cell>
        </row>
        <row r="33">
          <cell r="B33">
            <v>5</v>
          </cell>
        </row>
        <row r="36">
          <cell r="B36">
            <v>5</v>
          </cell>
        </row>
        <row r="40">
          <cell r="B40">
            <v>253</v>
          </cell>
        </row>
        <row r="43">
          <cell r="B43">
            <v>245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1416</v>
          </cell>
        </row>
        <row r="7">
          <cell r="B7">
            <v>119</v>
          </cell>
        </row>
        <row r="8">
          <cell r="B8">
            <v>945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7877</v>
          </cell>
        </row>
        <row r="20">
          <cell r="B20">
            <v>310</v>
          </cell>
        </row>
        <row r="21">
          <cell r="B21">
            <v>0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4</v>
          </cell>
        </row>
        <row r="27">
          <cell r="B27">
            <v>8</v>
          </cell>
        </row>
        <row r="33">
          <cell r="B33">
            <v>5</v>
          </cell>
        </row>
        <row r="36">
          <cell r="B36">
            <v>2</v>
          </cell>
        </row>
        <row r="40">
          <cell r="B40">
            <v>93</v>
          </cell>
        </row>
        <row r="43">
          <cell r="B43">
            <v>219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842</v>
          </cell>
        </row>
        <row r="7">
          <cell r="B7">
            <v>103</v>
          </cell>
        </row>
        <row r="8">
          <cell r="B8">
            <v>750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7909</v>
          </cell>
        </row>
        <row r="20">
          <cell r="B20">
            <v>113</v>
          </cell>
        </row>
        <row r="21">
          <cell r="B21">
            <v>7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3</v>
          </cell>
        </row>
        <row r="27">
          <cell r="B27">
            <v>3</v>
          </cell>
        </row>
        <row r="33">
          <cell r="B33">
            <v>14</v>
          </cell>
        </row>
        <row r="36">
          <cell r="B36">
            <v>5</v>
          </cell>
        </row>
        <row r="40">
          <cell r="B40">
            <v>85</v>
          </cell>
        </row>
        <row r="43">
          <cell r="B43">
            <v>147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2792</v>
          </cell>
        </row>
        <row r="7">
          <cell r="B7">
            <v>134</v>
          </cell>
        </row>
        <row r="8">
          <cell r="B8">
            <v>1712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13050</v>
          </cell>
        </row>
        <row r="20">
          <cell r="B20">
            <v>276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20</v>
          </cell>
        </row>
        <row r="33">
          <cell r="B33">
            <v>26</v>
          </cell>
        </row>
        <row r="36">
          <cell r="B36">
            <v>8</v>
          </cell>
        </row>
        <row r="40">
          <cell r="B40">
            <v>171</v>
          </cell>
        </row>
        <row r="43">
          <cell r="B43">
            <v>170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1674</v>
          </cell>
        </row>
        <row r="7">
          <cell r="B7">
            <v>72</v>
          </cell>
        </row>
        <row r="8">
          <cell r="B8">
            <v>1088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10925</v>
          </cell>
        </row>
        <row r="20">
          <cell r="B20">
            <v>259</v>
          </cell>
        </row>
        <row r="21">
          <cell r="B21">
            <v>8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1</v>
          </cell>
        </row>
        <row r="27">
          <cell r="B27">
            <v>3</v>
          </cell>
        </row>
        <row r="33">
          <cell r="B33">
            <v>2</v>
          </cell>
        </row>
        <row r="36">
          <cell r="B36">
            <v>6</v>
          </cell>
        </row>
        <row r="40">
          <cell r="B40">
            <v>38</v>
          </cell>
        </row>
        <row r="43">
          <cell r="B43">
            <v>198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1525</v>
          </cell>
        </row>
        <row r="7">
          <cell r="B7">
            <v>73</v>
          </cell>
        </row>
        <row r="8">
          <cell r="B8">
            <v>991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7849</v>
          </cell>
        </row>
        <row r="20">
          <cell r="B20">
            <v>382</v>
          </cell>
        </row>
        <row r="21">
          <cell r="B21">
            <v>0</v>
          </cell>
        </row>
        <row r="22">
          <cell r="B22">
            <v>75</v>
          </cell>
        </row>
        <row r="23">
          <cell r="B23">
            <v>0</v>
          </cell>
        </row>
        <row r="24">
          <cell r="B24">
            <v>1</v>
          </cell>
        </row>
        <row r="27">
          <cell r="B27">
            <v>0</v>
          </cell>
        </row>
        <row r="33">
          <cell r="B33">
            <v>4</v>
          </cell>
        </row>
        <row r="36">
          <cell r="B36">
            <v>3</v>
          </cell>
        </row>
        <row r="40">
          <cell r="B40">
            <v>82</v>
          </cell>
        </row>
        <row r="43">
          <cell r="B43">
            <v>210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996</v>
          </cell>
        </row>
        <row r="7">
          <cell r="B7">
            <v>60</v>
          </cell>
        </row>
        <row r="8">
          <cell r="B8">
            <v>617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3424</v>
          </cell>
        </row>
        <row r="20">
          <cell r="B20">
            <v>83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2</v>
          </cell>
        </row>
        <row r="33">
          <cell r="B33">
            <v>5</v>
          </cell>
        </row>
        <row r="36">
          <cell r="B36">
            <v>1</v>
          </cell>
        </row>
        <row r="40">
          <cell r="B40">
            <v>59</v>
          </cell>
        </row>
        <row r="43">
          <cell r="B43">
            <v>171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1899</v>
          </cell>
        </row>
        <row r="7">
          <cell r="B7">
            <v>105</v>
          </cell>
        </row>
        <row r="8">
          <cell r="B8">
            <v>1243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10577</v>
          </cell>
        </row>
        <row r="20">
          <cell r="B20">
            <v>649</v>
          </cell>
        </row>
        <row r="21">
          <cell r="B21">
            <v>11</v>
          </cell>
        </row>
        <row r="22">
          <cell r="B22">
            <v>10</v>
          </cell>
        </row>
        <row r="23">
          <cell r="B23">
            <v>1</v>
          </cell>
        </row>
        <row r="24">
          <cell r="B24">
            <v>0</v>
          </cell>
        </row>
        <row r="27">
          <cell r="B27">
            <v>5</v>
          </cell>
        </row>
        <row r="33">
          <cell r="B33">
            <v>4</v>
          </cell>
        </row>
        <row r="36">
          <cell r="B36">
            <v>5</v>
          </cell>
        </row>
        <row r="40">
          <cell r="B40">
            <v>148</v>
          </cell>
        </row>
        <row r="43">
          <cell r="B43">
            <v>352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1612</v>
          </cell>
        </row>
        <row r="7">
          <cell r="B7">
            <v>72</v>
          </cell>
        </row>
        <row r="8">
          <cell r="B8">
            <v>2083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5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13632</v>
          </cell>
        </row>
        <row r="20">
          <cell r="B20">
            <v>308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10</v>
          </cell>
        </row>
        <row r="33">
          <cell r="B33">
            <v>12</v>
          </cell>
        </row>
        <row r="36">
          <cell r="B36">
            <v>6</v>
          </cell>
        </row>
        <row r="40">
          <cell r="B40">
            <v>301</v>
          </cell>
        </row>
        <row r="43">
          <cell r="B43">
            <v>244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5635</v>
          </cell>
        </row>
        <row r="7">
          <cell r="B7">
            <v>258</v>
          </cell>
        </row>
        <row r="8">
          <cell r="B8">
            <v>3208</v>
          </cell>
        </row>
        <row r="9">
          <cell r="B9">
            <v>4</v>
          </cell>
        </row>
        <row r="10">
          <cell r="B10">
            <v>0</v>
          </cell>
        </row>
        <row r="11">
          <cell r="B11">
            <v>9</v>
          </cell>
        </row>
        <row r="14">
          <cell r="B14">
            <v>0</v>
          </cell>
        </row>
        <row r="15">
          <cell r="B15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18846</v>
          </cell>
        </row>
        <row r="20">
          <cell r="B20">
            <v>981</v>
          </cell>
        </row>
        <row r="21">
          <cell r="B21">
            <v>14</v>
          </cell>
        </row>
        <row r="22">
          <cell r="B22">
            <v>9</v>
          </cell>
        </row>
        <row r="23">
          <cell r="B23">
            <v>1</v>
          </cell>
        </row>
        <row r="24">
          <cell r="B24">
            <v>1</v>
          </cell>
        </row>
        <row r="27">
          <cell r="B27">
            <v>3</v>
          </cell>
        </row>
        <row r="33">
          <cell r="B33">
            <v>20</v>
          </cell>
        </row>
        <row r="36">
          <cell r="B36">
            <v>4</v>
          </cell>
        </row>
        <row r="40">
          <cell r="B40">
            <v>205</v>
          </cell>
        </row>
        <row r="43">
          <cell r="B43">
            <v>505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2272</v>
          </cell>
        </row>
        <row r="7">
          <cell r="B7">
            <v>69</v>
          </cell>
        </row>
        <row r="8">
          <cell r="B8">
            <v>1512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11951</v>
          </cell>
        </row>
        <row r="20">
          <cell r="B20">
            <v>1372</v>
          </cell>
        </row>
        <row r="21">
          <cell r="B21">
            <v>13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7</v>
          </cell>
        </row>
        <row r="33">
          <cell r="B33">
            <v>7</v>
          </cell>
        </row>
        <row r="36">
          <cell r="B36">
            <v>5</v>
          </cell>
        </row>
        <row r="40">
          <cell r="B40">
            <v>244</v>
          </cell>
        </row>
        <row r="43">
          <cell r="B43">
            <v>455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1342</v>
          </cell>
        </row>
        <row r="7">
          <cell r="B7">
            <v>57</v>
          </cell>
        </row>
        <row r="8">
          <cell r="B8">
            <v>894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10092</v>
          </cell>
        </row>
        <row r="20">
          <cell r="B20">
            <v>439</v>
          </cell>
        </row>
        <row r="21">
          <cell r="B21">
            <v>9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2</v>
          </cell>
        </row>
        <row r="33">
          <cell r="B33">
            <v>5</v>
          </cell>
        </row>
        <row r="36">
          <cell r="B36">
            <v>1</v>
          </cell>
        </row>
        <row r="40">
          <cell r="B40">
            <v>62</v>
          </cell>
        </row>
        <row r="43">
          <cell r="B43">
            <v>272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2620</v>
          </cell>
        </row>
        <row r="7">
          <cell r="B7">
            <v>109</v>
          </cell>
        </row>
        <row r="8">
          <cell r="B8">
            <v>2331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17025</v>
          </cell>
        </row>
        <row r="20">
          <cell r="B20">
            <v>1229</v>
          </cell>
        </row>
        <row r="21">
          <cell r="B21">
            <v>10</v>
          </cell>
        </row>
        <row r="22">
          <cell r="B22">
            <v>3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17</v>
          </cell>
        </row>
        <row r="33">
          <cell r="B33">
            <v>5</v>
          </cell>
        </row>
        <row r="36">
          <cell r="B36">
            <v>6</v>
          </cell>
        </row>
        <row r="40">
          <cell r="B40">
            <v>98</v>
          </cell>
        </row>
        <row r="43">
          <cell r="B43">
            <v>436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4788</v>
          </cell>
        </row>
        <row r="7">
          <cell r="B7">
            <v>204</v>
          </cell>
        </row>
        <row r="8">
          <cell r="B8">
            <v>3125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19093</v>
          </cell>
        </row>
        <row r="20">
          <cell r="B20">
            <v>1370</v>
          </cell>
        </row>
        <row r="21">
          <cell r="B21">
            <v>5</v>
          </cell>
        </row>
        <row r="22">
          <cell r="B22">
            <v>18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13</v>
          </cell>
        </row>
        <row r="33">
          <cell r="B33">
            <v>8</v>
          </cell>
        </row>
        <row r="36">
          <cell r="B36">
            <v>16</v>
          </cell>
        </row>
        <row r="40">
          <cell r="B40">
            <v>268</v>
          </cell>
        </row>
        <row r="43">
          <cell r="B43">
            <v>523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1684</v>
          </cell>
        </row>
        <row r="7">
          <cell r="B7">
            <v>49</v>
          </cell>
        </row>
        <row r="8">
          <cell r="B8">
            <v>1196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5583</v>
          </cell>
        </row>
        <row r="20">
          <cell r="B20">
            <v>449</v>
          </cell>
        </row>
        <row r="21">
          <cell r="B21">
            <v>11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6</v>
          </cell>
        </row>
        <row r="33">
          <cell r="B33">
            <v>3</v>
          </cell>
        </row>
        <row r="36">
          <cell r="B36">
            <v>0</v>
          </cell>
        </row>
        <row r="40">
          <cell r="B40">
            <v>84</v>
          </cell>
        </row>
        <row r="43">
          <cell r="B43">
            <v>194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3268</v>
          </cell>
        </row>
        <row r="7">
          <cell r="B7">
            <v>214</v>
          </cell>
        </row>
        <row r="8">
          <cell r="B8">
            <v>1928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13190</v>
          </cell>
        </row>
        <row r="20">
          <cell r="B20">
            <v>432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3</v>
          </cell>
        </row>
        <row r="27">
          <cell r="B27">
            <v>33</v>
          </cell>
        </row>
        <row r="33">
          <cell r="B33">
            <v>16</v>
          </cell>
        </row>
        <row r="36">
          <cell r="B36">
            <v>3</v>
          </cell>
        </row>
        <row r="40">
          <cell r="B40">
            <v>372</v>
          </cell>
        </row>
        <row r="43">
          <cell r="B43">
            <v>789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3389</v>
          </cell>
        </row>
        <row r="7">
          <cell r="B7">
            <v>93</v>
          </cell>
        </row>
        <row r="8">
          <cell r="B8">
            <v>1979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11745</v>
          </cell>
        </row>
        <row r="20">
          <cell r="B20">
            <v>405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3</v>
          </cell>
        </row>
        <row r="27">
          <cell r="B27">
            <v>5</v>
          </cell>
        </row>
        <row r="33">
          <cell r="B33">
            <v>16</v>
          </cell>
        </row>
        <row r="36">
          <cell r="B36">
            <v>2</v>
          </cell>
        </row>
        <row r="40">
          <cell r="B40">
            <v>254</v>
          </cell>
        </row>
        <row r="43">
          <cell r="B43">
            <v>379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4101</v>
          </cell>
        </row>
        <row r="7">
          <cell r="B7">
            <v>189</v>
          </cell>
        </row>
        <row r="8">
          <cell r="B8">
            <v>2175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17671</v>
          </cell>
        </row>
        <row r="20">
          <cell r="B20">
            <v>983</v>
          </cell>
        </row>
        <row r="21">
          <cell r="B21">
            <v>15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24</v>
          </cell>
        </row>
        <row r="27">
          <cell r="B27">
            <v>18</v>
          </cell>
        </row>
        <row r="33">
          <cell r="B33">
            <v>44</v>
          </cell>
        </row>
        <row r="36">
          <cell r="B36">
            <v>6</v>
          </cell>
        </row>
        <row r="40">
          <cell r="B40">
            <v>203</v>
          </cell>
        </row>
        <row r="43">
          <cell r="B43">
            <v>347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3032</v>
          </cell>
        </row>
        <row r="7">
          <cell r="B7">
            <v>200</v>
          </cell>
        </row>
        <row r="8">
          <cell r="B8">
            <v>2491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18132</v>
          </cell>
        </row>
        <row r="20">
          <cell r="B20">
            <v>153</v>
          </cell>
        </row>
        <row r="21">
          <cell r="B21">
            <v>20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54</v>
          </cell>
        </row>
        <row r="27">
          <cell r="B27">
            <v>13</v>
          </cell>
        </row>
        <row r="33">
          <cell r="B33">
            <v>16</v>
          </cell>
        </row>
        <row r="36">
          <cell r="B36">
            <v>9</v>
          </cell>
        </row>
        <row r="40">
          <cell r="B40">
            <v>1210</v>
          </cell>
        </row>
        <row r="43">
          <cell r="B43">
            <v>951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3628</v>
          </cell>
        </row>
        <row r="7">
          <cell r="B7">
            <v>218</v>
          </cell>
        </row>
        <row r="8">
          <cell r="B8">
            <v>2449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23918</v>
          </cell>
        </row>
        <row r="20">
          <cell r="B20">
            <v>90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23</v>
          </cell>
        </row>
        <row r="27">
          <cell r="B27">
            <v>26</v>
          </cell>
        </row>
        <row r="33">
          <cell r="B33">
            <v>23</v>
          </cell>
        </row>
        <row r="36">
          <cell r="B36">
            <v>5</v>
          </cell>
        </row>
        <row r="40">
          <cell r="B40">
            <v>332</v>
          </cell>
        </row>
        <row r="43">
          <cell r="B43">
            <v>523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254</v>
          </cell>
        </row>
        <row r="7">
          <cell r="B7">
            <v>83</v>
          </cell>
        </row>
        <row r="8">
          <cell r="B8">
            <v>258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18029</v>
          </cell>
        </row>
        <row r="20">
          <cell r="B20">
            <v>8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60</v>
          </cell>
        </row>
        <row r="27">
          <cell r="B27">
            <v>17</v>
          </cell>
        </row>
        <row r="33">
          <cell r="B33">
            <v>27</v>
          </cell>
        </row>
        <row r="36">
          <cell r="B36">
            <v>7</v>
          </cell>
        </row>
        <row r="40">
          <cell r="B40">
            <v>288</v>
          </cell>
        </row>
        <row r="43">
          <cell r="B43">
            <v>359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565</v>
          </cell>
        </row>
        <row r="7">
          <cell r="B7">
            <v>36</v>
          </cell>
        </row>
        <row r="8">
          <cell r="B8">
            <v>629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2326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23</v>
          </cell>
        </row>
        <row r="27">
          <cell r="B27">
            <v>14</v>
          </cell>
        </row>
        <row r="33">
          <cell r="B33">
            <v>4</v>
          </cell>
        </row>
        <row r="36">
          <cell r="B36">
            <v>2</v>
          </cell>
        </row>
        <row r="40">
          <cell r="B40">
            <v>84</v>
          </cell>
        </row>
        <row r="43">
          <cell r="B43">
            <v>112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3603</v>
          </cell>
        </row>
        <row r="7">
          <cell r="B7">
            <v>127</v>
          </cell>
        </row>
        <row r="8">
          <cell r="B8">
            <v>2078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15017</v>
          </cell>
        </row>
        <row r="20">
          <cell r="B20">
            <v>89</v>
          </cell>
        </row>
        <row r="21">
          <cell r="B21">
            <v>9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16</v>
          </cell>
        </row>
        <row r="27">
          <cell r="B27">
            <v>4</v>
          </cell>
        </row>
        <row r="33">
          <cell r="B33">
            <v>17</v>
          </cell>
        </row>
        <row r="36">
          <cell r="B36">
            <v>1</v>
          </cell>
        </row>
        <row r="40">
          <cell r="B40">
            <v>525</v>
          </cell>
        </row>
        <row r="43">
          <cell r="B43">
            <v>206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2692</v>
          </cell>
        </row>
        <row r="7">
          <cell r="B7">
            <v>92</v>
          </cell>
        </row>
        <row r="8">
          <cell r="B8">
            <v>1394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13041</v>
          </cell>
        </row>
        <row r="20">
          <cell r="B20">
            <v>41</v>
          </cell>
        </row>
        <row r="21">
          <cell r="B21">
            <v>4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5</v>
          </cell>
        </row>
        <row r="27">
          <cell r="B27">
            <v>11</v>
          </cell>
        </row>
        <row r="33">
          <cell r="B33">
            <v>32</v>
          </cell>
        </row>
        <row r="36">
          <cell r="B36">
            <v>2</v>
          </cell>
        </row>
        <row r="40">
          <cell r="B40">
            <v>105</v>
          </cell>
        </row>
        <row r="43">
          <cell r="B43">
            <v>254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2869</v>
          </cell>
        </row>
        <row r="7">
          <cell r="B7">
            <v>55</v>
          </cell>
        </row>
        <row r="8">
          <cell r="B8">
            <v>3317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11367</v>
          </cell>
        </row>
        <row r="20">
          <cell r="B20">
            <v>158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4</v>
          </cell>
        </row>
        <row r="27">
          <cell r="B27">
            <v>0</v>
          </cell>
        </row>
        <row r="33">
          <cell r="B33">
            <v>7</v>
          </cell>
        </row>
        <row r="36">
          <cell r="B36">
            <v>0</v>
          </cell>
        </row>
        <row r="40">
          <cell r="B40">
            <v>176</v>
          </cell>
        </row>
        <row r="43">
          <cell r="B43">
            <v>292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666</v>
          </cell>
        </row>
        <row r="7">
          <cell r="B7">
            <v>38</v>
          </cell>
        </row>
        <row r="8">
          <cell r="B8">
            <v>805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4891</v>
          </cell>
        </row>
        <row r="20">
          <cell r="B20">
            <v>7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7</v>
          </cell>
        </row>
        <row r="27">
          <cell r="B27">
            <v>9</v>
          </cell>
        </row>
        <row r="33">
          <cell r="B33">
            <v>29</v>
          </cell>
        </row>
        <row r="36">
          <cell r="B36">
            <v>0</v>
          </cell>
        </row>
        <row r="40">
          <cell r="B40">
            <v>26</v>
          </cell>
        </row>
        <row r="43">
          <cell r="B43">
            <v>102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6528</v>
          </cell>
        </row>
        <row r="7">
          <cell r="B7">
            <v>356</v>
          </cell>
        </row>
        <row r="8">
          <cell r="B8">
            <v>4143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5</v>
          </cell>
        </row>
        <row r="17">
          <cell r="B17">
            <v>8</v>
          </cell>
        </row>
        <row r="18">
          <cell r="B18">
            <v>1</v>
          </cell>
        </row>
        <row r="19">
          <cell r="B19">
            <v>22639</v>
          </cell>
        </row>
        <row r="20">
          <cell r="B20">
            <v>362</v>
          </cell>
        </row>
        <row r="21">
          <cell r="B21">
            <v>20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1</v>
          </cell>
        </row>
        <row r="27">
          <cell r="B27">
            <v>59</v>
          </cell>
        </row>
        <row r="33">
          <cell r="B33">
            <v>69</v>
          </cell>
        </row>
        <row r="36">
          <cell r="B36">
            <v>2</v>
          </cell>
        </row>
        <row r="40">
          <cell r="B40">
            <v>311</v>
          </cell>
        </row>
        <row r="43">
          <cell r="B43">
            <v>844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924</v>
          </cell>
        </row>
        <row r="7">
          <cell r="B7">
            <v>86</v>
          </cell>
        </row>
        <row r="8">
          <cell r="B8">
            <v>865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4</v>
          </cell>
        </row>
        <row r="18">
          <cell r="B18">
            <v>0</v>
          </cell>
        </row>
        <row r="19">
          <cell r="B19">
            <v>3906</v>
          </cell>
        </row>
        <row r="20">
          <cell r="B20">
            <v>15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3</v>
          </cell>
        </row>
        <row r="33">
          <cell r="B33">
            <v>45</v>
          </cell>
        </row>
        <row r="36">
          <cell r="B36">
            <v>6</v>
          </cell>
        </row>
        <row r="40">
          <cell r="B40">
            <v>19</v>
          </cell>
        </row>
        <row r="43">
          <cell r="B43">
            <v>111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1017</v>
          </cell>
        </row>
        <row r="7">
          <cell r="B7">
            <v>63</v>
          </cell>
        </row>
        <row r="8">
          <cell r="B8">
            <v>751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3637</v>
          </cell>
        </row>
        <row r="20">
          <cell r="B20">
            <v>64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7">
          <cell r="B27">
            <v>5</v>
          </cell>
        </row>
        <row r="33">
          <cell r="B33">
            <v>31</v>
          </cell>
        </row>
        <row r="36">
          <cell r="B36">
            <v>3</v>
          </cell>
        </row>
        <row r="40">
          <cell r="B40">
            <v>42</v>
          </cell>
        </row>
        <row r="43">
          <cell r="B43">
            <v>218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6462</v>
          </cell>
        </row>
        <row r="7">
          <cell r="B7">
            <v>197</v>
          </cell>
        </row>
        <row r="8">
          <cell r="B8">
            <v>4115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29552</v>
          </cell>
        </row>
        <row r="20">
          <cell r="B20">
            <v>199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4</v>
          </cell>
        </row>
        <row r="27">
          <cell r="B27">
            <v>36</v>
          </cell>
        </row>
        <row r="33">
          <cell r="B33">
            <v>30</v>
          </cell>
        </row>
        <row r="36">
          <cell r="B36">
            <v>10</v>
          </cell>
        </row>
        <row r="40">
          <cell r="B40">
            <v>126</v>
          </cell>
        </row>
        <row r="43">
          <cell r="B43">
            <v>667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2831</v>
          </cell>
        </row>
        <row r="7">
          <cell r="B7">
            <v>238</v>
          </cell>
        </row>
        <row r="8">
          <cell r="B8">
            <v>2078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7</v>
          </cell>
        </row>
        <row r="18">
          <cell r="B18">
            <v>0</v>
          </cell>
        </row>
        <row r="19">
          <cell r="B19">
            <v>10760</v>
          </cell>
        </row>
        <row r="20">
          <cell r="B20">
            <v>22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5</v>
          </cell>
        </row>
        <row r="27">
          <cell r="B27">
            <v>8</v>
          </cell>
        </row>
        <row r="33">
          <cell r="B33">
            <v>46</v>
          </cell>
        </row>
        <row r="36">
          <cell r="B36">
            <v>1</v>
          </cell>
        </row>
        <row r="40">
          <cell r="B40">
            <v>85</v>
          </cell>
        </row>
        <row r="43">
          <cell r="B43">
            <v>249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5994</v>
          </cell>
        </row>
        <row r="7">
          <cell r="B7">
            <v>652</v>
          </cell>
        </row>
        <row r="8">
          <cell r="B8">
            <v>1807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5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21</v>
          </cell>
        </row>
        <row r="17">
          <cell r="B17">
            <v>8</v>
          </cell>
        </row>
        <row r="18">
          <cell r="B18">
            <v>0</v>
          </cell>
        </row>
        <row r="19">
          <cell r="B19">
            <v>13093</v>
          </cell>
        </row>
        <row r="20">
          <cell r="B20">
            <v>13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8</v>
          </cell>
        </row>
        <row r="27">
          <cell r="B27">
            <v>11</v>
          </cell>
        </row>
        <row r="33">
          <cell r="B33">
            <v>282</v>
          </cell>
        </row>
        <row r="36">
          <cell r="B36">
            <v>4</v>
          </cell>
        </row>
        <row r="40">
          <cell r="B40">
            <v>40</v>
          </cell>
        </row>
        <row r="43">
          <cell r="B43">
            <v>202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2112</v>
          </cell>
        </row>
        <row r="7">
          <cell r="B7">
            <v>64</v>
          </cell>
        </row>
        <row r="8">
          <cell r="B8">
            <v>933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10988</v>
          </cell>
        </row>
        <row r="20">
          <cell r="B20">
            <v>50</v>
          </cell>
        </row>
        <row r="21">
          <cell r="B21">
            <v>13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9</v>
          </cell>
        </row>
        <row r="27">
          <cell r="B27">
            <v>4</v>
          </cell>
        </row>
        <row r="33">
          <cell r="B33">
            <v>7</v>
          </cell>
        </row>
        <row r="36">
          <cell r="B36">
            <v>9</v>
          </cell>
        </row>
        <row r="40">
          <cell r="B40">
            <v>76</v>
          </cell>
        </row>
        <row r="43">
          <cell r="B43">
            <v>254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2171</v>
          </cell>
        </row>
        <row r="7">
          <cell r="B7">
            <v>119</v>
          </cell>
        </row>
        <row r="8">
          <cell r="B8">
            <v>1288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19804</v>
          </cell>
        </row>
        <row r="20">
          <cell r="B20">
            <v>32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4</v>
          </cell>
        </row>
        <row r="27">
          <cell r="B27">
            <v>31</v>
          </cell>
        </row>
        <row r="33">
          <cell r="B33">
            <v>13</v>
          </cell>
        </row>
        <row r="36">
          <cell r="B36">
            <v>1</v>
          </cell>
        </row>
        <row r="40">
          <cell r="B40">
            <v>103</v>
          </cell>
        </row>
        <row r="43">
          <cell r="B43">
            <v>232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10327</v>
          </cell>
        </row>
        <row r="7">
          <cell r="B7">
            <v>382</v>
          </cell>
        </row>
        <row r="8">
          <cell r="B8">
            <v>3375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30371</v>
          </cell>
        </row>
        <row r="20">
          <cell r="B20">
            <v>81</v>
          </cell>
        </row>
        <row r="21">
          <cell r="B21">
            <v>14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11</v>
          </cell>
        </row>
        <row r="27">
          <cell r="B27">
            <v>59</v>
          </cell>
        </row>
        <row r="33">
          <cell r="B33">
            <v>57</v>
          </cell>
        </row>
        <row r="36">
          <cell r="B36">
            <v>9</v>
          </cell>
        </row>
        <row r="40">
          <cell r="B40">
            <v>440</v>
          </cell>
        </row>
        <row r="43">
          <cell r="B43">
            <v>380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891</v>
          </cell>
        </row>
        <row r="7">
          <cell r="B7">
            <v>69</v>
          </cell>
        </row>
        <row r="8">
          <cell r="B8">
            <v>362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5886</v>
          </cell>
        </row>
        <row r="20">
          <cell r="B20">
            <v>10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8</v>
          </cell>
        </row>
        <row r="27">
          <cell r="B27">
            <v>19</v>
          </cell>
        </row>
        <row r="33">
          <cell r="B33">
            <v>7</v>
          </cell>
        </row>
        <row r="36">
          <cell r="B36">
            <v>1</v>
          </cell>
        </row>
        <row r="40">
          <cell r="B40">
            <v>18</v>
          </cell>
        </row>
        <row r="43">
          <cell r="B43">
            <v>69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1670</v>
          </cell>
        </row>
        <row r="7">
          <cell r="B7">
            <v>163</v>
          </cell>
        </row>
        <row r="8">
          <cell r="B8">
            <v>703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20012</v>
          </cell>
        </row>
        <row r="20">
          <cell r="B20">
            <v>17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8</v>
          </cell>
        </row>
        <row r="27">
          <cell r="B27">
            <v>45</v>
          </cell>
        </row>
        <row r="33">
          <cell r="B33">
            <v>25</v>
          </cell>
        </row>
        <row r="36">
          <cell r="B36">
            <v>6</v>
          </cell>
        </row>
        <row r="40">
          <cell r="B40">
            <v>12</v>
          </cell>
        </row>
        <row r="43">
          <cell r="B43">
            <v>168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1127</v>
          </cell>
        </row>
        <row r="7">
          <cell r="B7">
            <v>79</v>
          </cell>
        </row>
        <row r="8">
          <cell r="B8">
            <v>736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15469</v>
          </cell>
        </row>
        <row r="20">
          <cell r="B20">
            <v>27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5</v>
          </cell>
        </row>
        <row r="33">
          <cell r="B33">
            <v>17</v>
          </cell>
        </row>
        <row r="36">
          <cell r="B36">
            <v>4</v>
          </cell>
        </row>
        <row r="40">
          <cell r="B40">
            <v>43</v>
          </cell>
        </row>
        <row r="43">
          <cell r="B43">
            <v>159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747</v>
          </cell>
        </row>
        <row r="7">
          <cell r="B7">
            <v>8</v>
          </cell>
        </row>
        <row r="8">
          <cell r="B8">
            <v>272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1731</v>
          </cell>
        </row>
        <row r="20">
          <cell r="B20">
            <v>4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0</v>
          </cell>
        </row>
        <row r="33">
          <cell r="B33">
            <v>0</v>
          </cell>
        </row>
        <row r="36">
          <cell r="B36">
            <v>0</v>
          </cell>
        </row>
        <row r="40">
          <cell r="B40">
            <v>0</v>
          </cell>
        </row>
        <row r="43">
          <cell r="B43">
            <v>0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4107</v>
          </cell>
        </row>
        <row r="7">
          <cell r="B7">
            <v>174</v>
          </cell>
        </row>
        <row r="8">
          <cell r="B8">
            <v>1967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17794</v>
          </cell>
        </row>
        <row r="20">
          <cell r="B20">
            <v>463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38</v>
          </cell>
        </row>
        <row r="24">
          <cell r="B24">
            <v>32</v>
          </cell>
        </row>
        <row r="27">
          <cell r="B27">
            <v>9</v>
          </cell>
        </row>
        <row r="33">
          <cell r="B33">
            <v>40</v>
          </cell>
        </row>
        <row r="36">
          <cell r="B36">
            <v>5</v>
          </cell>
        </row>
        <row r="40">
          <cell r="B40">
            <v>1030</v>
          </cell>
        </row>
        <row r="43">
          <cell r="B43">
            <v>2207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1717</v>
          </cell>
        </row>
        <row r="7">
          <cell r="B7">
            <v>74</v>
          </cell>
        </row>
        <row r="8">
          <cell r="B8">
            <v>1046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22211</v>
          </cell>
        </row>
        <row r="20">
          <cell r="B20">
            <v>34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B27">
            <v>4</v>
          </cell>
        </row>
        <row r="33">
          <cell r="B33">
            <v>11</v>
          </cell>
        </row>
        <row r="36">
          <cell r="B36">
            <v>3</v>
          </cell>
        </row>
        <row r="40">
          <cell r="B40">
            <v>22</v>
          </cell>
        </row>
        <row r="43">
          <cell r="B43">
            <v>184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3"/>
      <sheetName val="2562"/>
      <sheetName val="2561"/>
      <sheetName val="2560"/>
      <sheetName val="2559"/>
      <sheetName val="2558"/>
      <sheetName val="2557"/>
      <sheetName val="2556"/>
      <sheetName val="2555"/>
      <sheetName val="2554"/>
      <sheetName val="2553"/>
      <sheetName val="2552"/>
      <sheetName val="2551"/>
      <sheetName val="2550"/>
      <sheetName val="2549"/>
      <sheetName val="2548"/>
      <sheetName val="2547"/>
      <sheetName val="2546"/>
      <sheetName val="2545"/>
      <sheetName val="2544"/>
      <sheetName val="2543"/>
      <sheetName val="2542"/>
    </sheetNames>
    <sheetDataSet>
      <sheetData sheetId="0">
        <row r="6">
          <cell r="B6">
            <v>6131</v>
          </cell>
        </row>
        <row r="7">
          <cell r="B7">
            <v>276</v>
          </cell>
        </row>
        <row r="8">
          <cell r="B8">
            <v>2752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4">
          <cell r="B14">
            <v>0</v>
          </cell>
        </row>
        <row r="15">
          <cell r="B15">
            <v>16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18764</v>
          </cell>
        </row>
        <row r="20">
          <cell r="B20">
            <v>139</v>
          </cell>
        </row>
        <row r="21">
          <cell r="B21">
            <v>9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97</v>
          </cell>
        </row>
        <row r="27">
          <cell r="B27">
            <v>40</v>
          </cell>
        </row>
        <row r="33">
          <cell r="B33">
            <v>101</v>
          </cell>
        </row>
        <row r="36">
          <cell r="B36">
            <v>7</v>
          </cell>
        </row>
        <row r="40">
          <cell r="B40">
            <v>1028</v>
          </cell>
        </row>
        <row r="43">
          <cell r="B43">
            <v>1415</v>
          </cell>
        </row>
        <row r="46">
          <cell r="B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workbookViewId="0">
      <selection activeCell="A7" sqref="A7"/>
    </sheetView>
  </sheetViews>
  <sheetFormatPr defaultRowHeight="21.75" x14ac:dyDescent="0.5"/>
  <cols>
    <col min="1" max="1" width="74.5" style="65" customWidth="1"/>
    <col min="2" max="256" width="9.33203125" style="65"/>
    <col min="257" max="257" width="74.5" style="65" customWidth="1"/>
    <col min="258" max="512" width="9.33203125" style="65"/>
    <col min="513" max="513" width="74.5" style="65" customWidth="1"/>
    <col min="514" max="768" width="9.33203125" style="65"/>
    <col min="769" max="769" width="74.5" style="65" customWidth="1"/>
    <col min="770" max="1024" width="9.33203125" style="65"/>
    <col min="1025" max="1025" width="74.5" style="65" customWidth="1"/>
    <col min="1026" max="1280" width="9.33203125" style="65"/>
    <col min="1281" max="1281" width="74.5" style="65" customWidth="1"/>
    <col min="1282" max="1536" width="9.33203125" style="65"/>
    <col min="1537" max="1537" width="74.5" style="65" customWidth="1"/>
    <col min="1538" max="1792" width="9.33203125" style="65"/>
    <col min="1793" max="1793" width="74.5" style="65" customWidth="1"/>
    <col min="1794" max="2048" width="9.33203125" style="65"/>
    <col min="2049" max="2049" width="74.5" style="65" customWidth="1"/>
    <col min="2050" max="2304" width="9.33203125" style="65"/>
    <col min="2305" max="2305" width="74.5" style="65" customWidth="1"/>
    <col min="2306" max="2560" width="9.33203125" style="65"/>
    <col min="2561" max="2561" width="74.5" style="65" customWidth="1"/>
    <col min="2562" max="2816" width="9.33203125" style="65"/>
    <col min="2817" max="2817" width="74.5" style="65" customWidth="1"/>
    <col min="2818" max="3072" width="9.33203125" style="65"/>
    <col min="3073" max="3073" width="74.5" style="65" customWidth="1"/>
    <col min="3074" max="3328" width="9.33203125" style="65"/>
    <col min="3329" max="3329" width="74.5" style="65" customWidth="1"/>
    <col min="3330" max="3584" width="9.33203125" style="65"/>
    <col min="3585" max="3585" width="74.5" style="65" customWidth="1"/>
    <col min="3586" max="3840" width="9.33203125" style="65"/>
    <col min="3841" max="3841" width="74.5" style="65" customWidth="1"/>
    <col min="3842" max="4096" width="9.33203125" style="65"/>
    <col min="4097" max="4097" width="74.5" style="65" customWidth="1"/>
    <col min="4098" max="4352" width="9.33203125" style="65"/>
    <col min="4353" max="4353" width="74.5" style="65" customWidth="1"/>
    <col min="4354" max="4608" width="9.33203125" style="65"/>
    <col min="4609" max="4609" width="74.5" style="65" customWidth="1"/>
    <col min="4610" max="4864" width="9.33203125" style="65"/>
    <col min="4865" max="4865" width="74.5" style="65" customWidth="1"/>
    <col min="4866" max="5120" width="9.33203125" style="65"/>
    <col min="5121" max="5121" width="74.5" style="65" customWidth="1"/>
    <col min="5122" max="5376" width="9.33203125" style="65"/>
    <col min="5377" max="5377" width="74.5" style="65" customWidth="1"/>
    <col min="5378" max="5632" width="9.33203125" style="65"/>
    <col min="5633" max="5633" width="74.5" style="65" customWidth="1"/>
    <col min="5634" max="5888" width="9.33203125" style="65"/>
    <col min="5889" max="5889" width="74.5" style="65" customWidth="1"/>
    <col min="5890" max="6144" width="9.33203125" style="65"/>
    <col min="6145" max="6145" width="74.5" style="65" customWidth="1"/>
    <col min="6146" max="6400" width="9.33203125" style="65"/>
    <col min="6401" max="6401" width="74.5" style="65" customWidth="1"/>
    <col min="6402" max="6656" width="9.33203125" style="65"/>
    <col min="6657" max="6657" width="74.5" style="65" customWidth="1"/>
    <col min="6658" max="6912" width="9.33203125" style="65"/>
    <col min="6913" max="6913" width="74.5" style="65" customWidth="1"/>
    <col min="6914" max="7168" width="9.33203125" style="65"/>
    <col min="7169" max="7169" width="74.5" style="65" customWidth="1"/>
    <col min="7170" max="7424" width="9.33203125" style="65"/>
    <col min="7425" max="7425" width="74.5" style="65" customWidth="1"/>
    <col min="7426" max="7680" width="9.33203125" style="65"/>
    <col min="7681" max="7681" width="74.5" style="65" customWidth="1"/>
    <col min="7682" max="7936" width="9.33203125" style="65"/>
    <col min="7937" max="7937" width="74.5" style="65" customWidth="1"/>
    <col min="7938" max="8192" width="9.33203125" style="65"/>
    <col min="8193" max="8193" width="74.5" style="65" customWidth="1"/>
    <col min="8194" max="8448" width="9.33203125" style="65"/>
    <col min="8449" max="8449" width="74.5" style="65" customWidth="1"/>
    <col min="8450" max="8704" width="9.33203125" style="65"/>
    <col min="8705" max="8705" width="74.5" style="65" customWidth="1"/>
    <col min="8706" max="8960" width="9.33203125" style="65"/>
    <col min="8961" max="8961" width="74.5" style="65" customWidth="1"/>
    <col min="8962" max="9216" width="9.33203125" style="65"/>
    <col min="9217" max="9217" width="74.5" style="65" customWidth="1"/>
    <col min="9218" max="9472" width="9.33203125" style="65"/>
    <col min="9473" max="9473" width="74.5" style="65" customWidth="1"/>
    <col min="9474" max="9728" width="9.33203125" style="65"/>
    <col min="9729" max="9729" width="74.5" style="65" customWidth="1"/>
    <col min="9730" max="9984" width="9.33203125" style="65"/>
    <col min="9985" max="9985" width="74.5" style="65" customWidth="1"/>
    <col min="9986" max="10240" width="9.33203125" style="65"/>
    <col min="10241" max="10241" width="74.5" style="65" customWidth="1"/>
    <col min="10242" max="10496" width="9.33203125" style="65"/>
    <col min="10497" max="10497" width="74.5" style="65" customWidth="1"/>
    <col min="10498" max="10752" width="9.33203125" style="65"/>
    <col min="10753" max="10753" width="74.5" style="65" customWidth="1"/>
    <col min="10754" max="11008" width="9.33203125" style="65"/>
    <col min="11009" max="11009" width="74.5" style="65" customWidth="1"/>
    <col min="11010" max="11264" width="9.33203125" style="65"/>
    <col min="11265" max="11265" width="74.5" style="65" customWidth="1"/>
    <col min="11266" max="11520" width="9.33203125" style="65"/>
    <col min="11521" max="11521" width="74.5" style="65" customWidth="1"/>
    <col min="11522" max="11776" width="9.33203125" style="65"/>
    <col min="11777" max="11777" width="74.5" style="65" customWidth="1"/>
    <col min="11778" max="12032" width="9.33203125" style="65"/>
    <col min="12033" max="12033" width="74.5" style="65" customWidth="1"/>
    <col min="12034" max="12288" width="9.33203125" style="65"/>
    <col min="12289" max="12289" width="74.5" style="65" customWidth="1"/>
    <col min="12290" max="12544" width="9.33203125" style="65"/>
    <col min="12545" max="12545" width="74.5" style="65" customWidth="1"/>
    <col min="12546" max="12800" width="9.33203125" style="65"/>
    <col min="12801" max="12801" width="74.5" style="65" customWidth="1"/>
    <col min="12802" max="13056" width="9.33203125" style="65"/>
    <col min="13057" max="13057" width="74.5" style="65" customWidth="1"/>
    <col min="13058" max="13312" width="9.33203125" style="65"/>
    <col min="13313" max="13313" width="74.5" style="65" customWidth="1"/>
    <col min="13314" max="13568" width="9.33203125" style="65"/>
    <col min="13569" max="13569" width="74.5" style="65" customWidth="1"/>
    <col min="13570" max="13824" width="9.33203125" style="65"/>
    <col min="13825" max="13825" width="74.5" style="65" customWidth="1"/>
    <col min="13826" max="14080" width="9.33203125" style="65"/>
    <col min="14081" max="14081" width="74.5" style="65" customWidth="1"/>
    <col min="14082" max="14336" width="9.33203125" style="65"/>
    <col min="14337" max="14337" width="74.5" style="65" customWidth="1"/>
    <col min="14338" max="14592" width="9.33203125" style="65"/>
    <col min="14593" max="14593" width="74.5" style="65" customWidth="1"/>
    <col min="14594" max="14848" width="9.33203125" style="65"/>
    <col min="14849" max="14849" width="74.5" style="65" customWidth="1"/>
    <col min="14850" max="15104" width="9.33203125" style="65"/>
    <col min="15105" max="15105" width="74.5" style="65" customWidth="1"/>
    <col min="15106" max="15360" width="9.33203125" style="65"/>
    <col min="15361" max="15361" width="74.5" style="65" customWidth="1"/>
    <col min="15362" max="15616" width="9.33203125" style="65"/>
    <col min="15617" max="15617" width="74.5" style="65" customWidth="1"/>
    <col min="15618" max="15872" width="9.33203125" style="65"/>
    <col min="15873" max="15873" width="74.5" style="65" customWidth="1"/>
    <col min="15874" max="16128" width="9.33203125" style="65"/>
    <col min="16129" max="16129" width="74.5" style="65" customWidth="1"/>
    <col min="16130" max="16384" width="9.33203125" style="65"/>
  </cols>
  <sheetData>
    <row r="1" spans="1:1" ht="51.75" x14ac:dyDescent="1.05">
      <c r="A1" s="64" t="s">
        <v>213</v>
      </c>
    </row>
    <row r="2" spans="1:1" ht="43.5" x14ac:dyDescent="0.9">
      <c r="A2" s="66" t="s">
        <v>214</v>
      </c>
    </row>
    <row r="3" spans="1:1" ht="51.75" x14ac:dyDescent="1.05">
      <c r="A3" s="64" t="s">
        <v>249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zoomScaleSheetLayoutView="100" workbookViewId="0">
      <selection activeCell="B9" sqref="B9"/>
    </sheetView>
  </sheetViews>
  <sheetFormatPr defaultColWidth="10.6640625" defaultRowHeight="18" customHeight="1" x14ac:dyDescent="0.45"/>
  <cols>
    <col min="1" max="1" width="70.83203125" style="34" customWidth="1"/>
    <col min="2" max="4" width="21" style="34" customWidth="1"/>
    <col min="5" max="16384" width="10.6640625" style="34"/>
  </cols>
  <sheetData>
    <row r="1" spans="1:5" s="29" customFormat="1" ht="23.1" customHeight="1" x14ac:dyDescent="0.5">
      <c r="A1" s="136" t="s">
        <v>250</v>
      </c>
      <c r="B1" s="136"/>
      <c r="C1" s="136"/>
      <c r="D1" s="136"/>
    </row>
    <row r="2" spans="1:5" s="29" customFormat="1" ht="22.5" customHeight="1" x14ac:dyDescent="0.5">
      <c r="A2" s="137" t="s">
        <v>251</v>
      </c>
      <c r="B2" s="137"/>
      <c r="C2" s="137"/>
      <c r="D2" s="137"/>
      <c r="E2" s="30"/>
    </row>
    <row r="3" spans="1:5" ht="19.5" customHeight="1" x14ac:dyDescent="0.45">
      <c r="A3" s="31"/>
      <c r="B3" s="31"/>
      <c r="C3" s="32"/>
      <c r="D3" s="33" t="s">
        <v>0</v>
      </c>
      <c r="E3" s="32"/>
    </row>
    <row r="4" spans="1:5" s="36" customFormat="1" ht="20.100000000000001" customHeight="1" x14ac:dyDescent="0.45">
      <c r="A4" s="51" t="s">
        <v>195</v>
      </c>
      <c r="B4" s="52" t="s">
        <v>196</v>
      </c>
      <c r="C4" s="52" t="s">
        <v>197</v>
      </c>
      <c r="D4" s="52" t="s">
        <v>198</v>
      </c>
      <c r="E4" s="35"/>
    </row>
    <row r="5" spans="1:5" s="36" customFormat="1" ht="20.100000000000001" customHeight="1" x14ac:dyDescent="0.45">
      <c r="A5" s="53" t="s">
        <v>199</v>
      </c>
      <c r="B5" s="54" t="s">
        <v>200</v>
      </c>
      <c r="C5" s="54" t="s">
        <v>201</v>
      </c>
      <c r="D5" s="54" t="s">
        <v>202</v>
      </c>
      <c r="E5" s="35"/>
    </row>
    <row r="6" spans="1:5" s="36" customFormat="1" ht="21.95" customHeight="1" x14ac:dyDescent="0.45">
      <c r="A6" s="37" t="s">
        <v>203</v>
      </c>
      <c r="B6" s="6">
        <f>B8+B27</f>
        <v>2638466</v>
      </c>
      <c r="C6" s="6">
        <f>C8+C27</f>
        <v>834835</v>
      </c>
      <c r="D6" s="6">
        <f>D8+D27</f>
        <v>1803631</v>
      </c>
      <c r="E6" s="35"/>
    </row>
    <row r="7" spans="1:5" ht="20.100000000000001" customHeight="1" x14ac:dyDescent="0.45">
      <c r="A7" s="28" t="s">
        <v>204</v>
      </c>
      <c r="B7" s="9"/>
      <c r="C7" s="9"/>
      <c r="D7" s="9"/>
      <c r="E7" s="38"/>
    </row>
    <row r="8" spans="1:5" s="36" customFormat="1" ht="20.100000000000001" customHeight="1" x14ac:dyDescent="0.45">
      <c r="A8" s="47" t="s">
        <v>205</v>
      </c>
      <c r="B8" s="48">
        <f>C8+D8</f>
        <v>2561968</v>
      </c>
      <c r="C8" s="48">
        <f>SUM(C10:C26)</f>
        <v>815802</v>
      </c>
      <c r="D8" s="48">
        <f>SUM(D10:D26)</f>
        <v>1746166</v>
      </c>
      <c r="E8" s="39"/>
    </row>
    <row r="9" spans="1:5" ht="20.100000000000001" customHeight="1" x14ac:dyDescent="0.45">
      <c r="A9" s="49" t="s">
        <v>206</v>
      </c>
      <c r="B9" s="50"/>
      <c r="C9" s="50"/>
      <c r="D9" s="50"/>
      <c r="E9" s="32"/>
    </row>
    <row r="10" spans="1:5" ht="20.100000000000001" customHeight="1" x14ac:dyDescent="0.45">
      <c r="A10" s="11" t="s">
        <v>27</v>
      </c>
      <c r="B10" s="15">
        <f t="shared" ref="B10:B25" si="0">C10+D10</f>
        <v>559553</v>
      </c>
      <c r="C10" s="15">
        <v>292295</v>
      </c>
      <c r="D10" s="15">
        <f>Central!B9+East!B9+NE!B9+North!B9+West!B9+South!B9</f>
        <v>267258</v>
      </c>
      <c r="E10" s="32"/>
    </row>
    <row r="11" spans="1:5" ht="20.100000000000001" customHeight="1" x14ac:dyDescent="0.45">
      <c r="A11" s="11" t="s">
        <v>28</v>
      </c>
      <c r="B11" s="15">
        <f t="shared" si="0"/>
        <v>28962</v>
      </c>
      <c r="C11" s="15">
        <v>16170</v>
      </c>
      <c r="D11" s="15">
        <f>Central!B10+East!B10+NE!B10+North!B10+West!B10+South!B10</f>
        <v>12792</v>
      </c>
      <c r="E11" s="32"/>
    </row>
    <row r="12" spans="1:5" ht="20.100000000000001" customHeight="1" x14ac:dyDescent="0.45">
      <c r="A12" s="11" t="s">
        <v>29</v>
      </c>
      <c r="B12" s="15">
        <f t="shared" si="0"/>
        <v>226399</v>
      </c>
      <c r="C12" s="15">
        <v>72609</v>
      </c>
      <c r="D12" s="15">
        <f>Central!B11+East!B11+NE!B11+North!B11+West!B11+South!B11</f>
        <v>153790</v>
      </c>
      <c r="E12" s="32"/>
    </row>
    <row r="13" spans="1:5" ht="20.100000000000001" customHeight="1" x14ac:dyDescent="0.45">
      <c r="A13" s="11" t="s">
        <v>30</v>
      </c>
      <c r="B13" s="15">
        <f t="shared" si="0"/>
        <v>69</v>
      </c>
      <c r="C13" s="15">
        <v>34</v>
      </c>
      <c r="D13" s="15">
        <f>Central!B12+East!B12+NE!B12+North!B12+West!B12+South!B12</f>
        <v>35</v>
      </c>
      <c r="E13" s="32"/>
    </row>
    <row r="14" spans="1:5" ht="20.100000000000001" customHeight="1" x14ac:dyDescent="0.45">
      <c r="A14" s="11" t="s">
        <v>31</v>
      </c>
      <c r="B14" s="15">
        <f t="shared" si="0"/>
        <v>0</v>
      </c>
      <c r="C14" s="15">
        <v>0</v>
      </c>
      <c r="D14" s="15">
        <f>Central!B13+East!B13+NE!B13+North!B13+West!B13+South!B13</f>
        <v>0</v>
      </c>
      <c r="E14" s="32"/>
    </row>
    <row r="15" spans="1:5" ht="20.100000000000001" customHeight="1" x14ac:dyDescent="0.45">
      <c r="A15" s="11" t="s">
        <v>32</v>
      </c>
      <c r="B15" s="15">
        <f t="shared" si="0"/>
        <v>3674</v>
      </c>
      <c r="C15" s="15">
        <v>3567</v>
      </c>
      <c r="D15" s="15">
        <f>Central!B14+East!B14+NE!B14+North!B14+West!B14+South!B14</f>
        <v>107</v>
      </c>
      <c r="E15" s="32"/>
    </row>
    <row r="16" spans="1:5" ht="20.100000000000001" customHeight="1" x14ac:dyDescent="0.45">
      <c r="A16" s="11" t="s">
        <v>33</v>
      </c>
      <c r="B16" s="15">
        <f t="shared" si="0"/>
        <v>8</v>
      </c>
      <c r="C16" s="15">
        <v>6</v>
      </c>
      <c r="D16" s="15">
        <f>Central!B15+East!B15+NE!B15+North!B15+West!B15+South!B15</f>
        <v>2</v>
      </c>
      <c r="E16" s="32"/>
    </row>
    <row r="17" spans="1:5" ht="20.100000000000001" customHeight="1" x14ac:dyDescent="0.45">
      <c r="A17" s="11" t="s">
        <v>34</v>
      </c>
      <c r="B17" s="15">
        <f t="shared" si="0"/>
        <v>194</v>
      </c>
      <c r="C17" s="15">
        <v>93</v>
      </c>
      <c r="D17" s="15">
        <f>Central!B16+East!B16+NE!B16+North!B16+West!B16+South!B16</f>
        <v>101</v>
      </c>
      <c r="E17" s="32"/>
    </row>
    <row r="18" spans="1:5" ht="20.100000000000001" customHeight="1" x14ac:dyDescent="0.45">
      <c r="A18" s="11" t="s">
        <v>35</v>
      </c>
      <c r="B18" s="15">
        <f t="shared" si="0"/>
        <v>55</v>
      </c>
      <c r="C18" s="15">
        <v>17</v>
      </c>
      <c r="D18" s="15">
        <f>Central!B17+East!B17+NE!B17+North!B17+West!B17+South!B17</f>
        <v>38</v>
      </c>
      <c r="E18" s="32"/>
    </row>
    <row r="19" spans="1:5" ht="20.100000000000001" customHeight="1" x14ac:dyDescent="0.45">
      <c r="A19" s="11" t="s">
        <v>36</v>
      </c>
      <c r="B19" s="15">
        <f t="shared" si="0"/>
        <v>163</v>
      </c>
      <c r="C19" s="15">
        <v>135</v>
      </c>
      <c r="D19" s="15">
        <f>Central!B18+East!B18+NE!B18+North!B18+West!B18+South!B18</f>
        <v>28</v>
      </c>
      <c r="E19" s="32"/>
    </row>
    <row r="20" spans="1:5" ht="20.100000000000001" customHeight="1" x14ac:dyDescent="0.45">
      <c r="A20" s="11" t="s">
        <v>37</v>
      </c>
      <c r="B20" s="15">
        <f t="shared" si="0"/>
        <v>4</v>
      </c>
      <c r="C20" s="15">
        <v>3</v>
      </c>
      <c r="D20" s="15">
        <f>Central!B19+East!B19+NE!B19+North!B19+West!B19+South!B19</f>
        <v>1</v>
      </c>
      <c r="E20" s="32"/>
    </row>
    <row r="21" spans="1:5" ht="20.100000000000001" customHeight="1" x14ac:dyDescent="0.45">
      <c r="A21" s="11" t="s">
        <v>38</v>
      </c>
      <c r="B21" s="15">
        <f t="shared" si="0"/>
        <v>1681437</v>
      </c>
      <c r="C21" s="15">
        <v>415760</v>
      </c>
      <c r="D21" s="15">
        <f>Central!B20+East!B20+NE!B20+North!B20+West!B20+South!B20</f>
        <v>1265677</v>
      </c>
      <c r="E21" s="32"/>
    </row>
    <row r="22" spans="1:5" ht="20.100000000000001" customHeight="1" x14ac:dyDescent="0.45">
      <c r="A22" s="11" t="s">
        <v>39</v>
      </c>
      <c r="B22" s="15">
        <f t="shared" si="0"/>
        <v>56802</v>
      </c>
      <c r="C22" s="15">
        <v>12595</v>
      </c>
      <c r="D22" s="15">
        <f>Central!B21+East!B21+NE!B21+North!B21+West!B21+South!B21</f>
        <v>44207</v>
      </c>
      <c r="E22" s="32"/>
    </row>
    <row r="23" spans="1:5" ht="20.100000000000001" customHeight="1" x14ac:dyDescent="0.45">
      <c r="A23" s="11" t="s">
        <v>40</v>
      </c>
      <c r="B23" s="15">
        <f t="shared" si="0"/>
        <v>922</v>
      </c>
      <c r="C23" s="15">
        <v>293</v>
      </c>
      <c r="D23" s="15">
        <f>Central!B22+East!B22+NE!B22+North!B22+West!B22+South!B22</f>
        <v>629</v>
      </c>
      <c r="E23" s="32"/>
    </row>
    <row r="24" spans="1:5" ht="20.100000000000001" customHeight="1" x14ac:dyDescent="0.45">
      <c r="A24" s="11" t="s">
        <v>41</v>
      </c>
      <c r="B24" s="15">
        <f t="shared" si="0"/>
        <v>392</v>
      </c>
      <c r="C24" s="15">
        <v>0</v>
      </c>
      <c r="D24" s="15">
        <f>Central!B23+East!B23+NE!B23+North!B23+West!B23+South!B23</f>
        <v>392</v>
      </c>
      <c r="E24" s="32"/>
    </row>
    <row r="25" spans="1:5" ht="20.100000000000001" customHeight="1" x14ac:dyDescent="0.45">
      <c r="A25" s="11" t="s">
        <v>42</v>
      </c>
      <c r="B25" s="15">
        <f t="shared" si="0"/>
        <v>1061</v>
      </c>
      <c r="C25" s="15">
        <v>923</v>
      </c>
      <c r="D25" s="15">
        <f>Central!B24+East!B24+NE!B24+North!B24+West!B24+South!B24</f>
        <v>138</v>
      </c>
      <c r="E25" s="32"/>
    </row>
    <row r="26" spans="1:5" ht="20.100000000000001" customHeight="1" x14ac:dyDescent="0.45">
      <c r="A26" s="11" t="s">
        <v>43</v>
      </c>
      <c r="B26" s="15">
        <f>C26+D26</f>
        <v>2273</v>
      </c>
      <c r="C26" s="15">
        <v>1302</v>
      </c>
      <c r="D26" s="15">
        <f>Central!B25+East!B25+NE!B25+North!B25+West!B25+South!B25</f>
        <v>971</v>
      </c>
      <c r="E26" s="32"/>
    </row>
    <row r="27" spans="1:5" s="36" customFormat="1" ht="20.100000000000001" customHeight="1" x14ac:dyDescent="0.45">
      <c r="A27" s="47" t="s">
        <v>207</v>
      </c>
      <c r="B27" s="48">
        <f>B29+B33+B36</f>
        <v>76498</v>
      </c>
      <c r="C27" s="48">
        <f>C29+C33+C36</f>
        <v>19033</v>
      </c>
      <c r="D27" s="48">
        <f>D29+D33+D36</f>
        <v>57465</v>
      </c>
      <c r="E27" s="35"/>
    </row>
    <row r="28" spans="1:5" ht="20.100000000000001" customHeight="1" x14ac:dyDescent="0.45">
      <c r="A28" s="49" t="s">
        <v>208</v>
      </c>
      <c r="B28" s="50"/>
      <c r="C28" s="50"/>
      <c r="D28" s="50"/>
      <c r="E28" s="32"/>
    </row>
    <row r="29" spans="1:5" s="36" customFormat="1" ht="20.100000000000001" customHeight="1" x14ac:dyDescent="0.45">
      <c r="A29" s="22" t="s">
        <v>46</v>
      </c>
      <c r="B29" s="19">
        <f>C29+D29</f>
        <v>6777</v>
      </c>
      <c r="C29" s="19">
        <f>SUM(C30:C32)</f>
        <v>2598</v>
      </c>
      <c r="D29" s="19">
        <f>SUM(D30:D32)</f>
        <v>4179</v>
      </c>
      <c r="E29" s="35"/>
    </row>
    <row r="30" spans="1:5" ht="20.100000000000001" customHeight="1" x14ac:dyDescent="0.45">
      <c r="A30" s="11" t="s">
        <v>47</v>
      </c>
      <c r="B30" s="15">
        <f t="shared" ref="B30:B36" si="1">C30+D30</f>
        <v>2404</v>
      </c>
      <c r="C30" s="15">
        <v>1239</v>
      </c>
      <c r="D30" s="15">
        <f>Central!B29+East!B29+NE!B29+North!B29+West!B29+South!B29</f>
        <v>1165</v>
      </c>
      <c r="E30" s="32"/>
    </row>
    <row r="31" spans="1:5" ht="20.100000000000001" customHeight="1" x14ac:dyDescent="0.45">
      <c r="A31" s="11" t="s">
        <v>48</v>
      </c>
      <c r="B31" s="15">
        <f t="shared" si="1"/>
        <v>3676</v>
      </c>
      <c r="C31" s="15">
        <v>1153</v>
      </c>
      <c r="D31" s="15">
        <f>Central!B30+East!B30+NE!B30+North!B30+West!B30+South!B30</f>
        <v>2523</v>
      </c>
      <c r="E31" s="32"/>
    </row>
    <row r="32" spans="1:5" ht="20.100000000000001" customHeight="1" x14ac:dyDescent="0.45">
      <c r="A32" s="11" t="s">
        <v>49</v>
      </c>
      <c r="B32" s="15">
        <f t="shared" si="1"/>
        <v>697</v>
      </c>
      <c r="C32" s="15">
        <v>206</v>
      </c>
      <c r="D32" s="15">
        <f>Central!B31+East!B31+NE!B31+North!B31+West!B31+South!B31</f>
        <v>491</v>
      </c>
      <c r="E32" s="32"/>
    </row>
    <row r="33" spans="1:5" s="36" customFormat="1" ht="20.100000000000001" customHeight="1" x14ac:dyDescent="0.45">
      <c r="A33" s="22" t="s">
        <v>50</v>
      </c>
      <c r="B33" s="19">
        <f>C33+D33</f>
        <v>69721</v>
      </c>
      <c r="C33" s="19">
        <f>SUM(C34:C35)</f>
        <v>16435</v>
      </c>
      <c r="D33" s="19">
        <f>SUM(D34:D35)</f>
        <v>53286</v>
      </c>
      <c r="E33" s="35"/>
    </row>
    <row r="34" spans="1:5" ht="20.100000000000001" customHeight="1" x14ac:dyDescent="0.45">
      <c r="A34" s="11" t="s">
        <v>51</v>
      </c>
      <c r="B34" s="15">
        <f>C34+D34</f>
        <v>34019</v>
      </c>
      <c r="C34" s="15">
        <v>13328</v>
      </c>
      <c r="D34" s="15">
        <f>Central!B33+East!B33+NE!B33+North!B33+West!B33+South!B33</f>
        <v>20691</v>
      </c>
      <c r="E34" s="32"/>
    </row>
    <row r="35" spans="1:5" ht="20.100000000000001" customHeight="1" x14ac:dyDescent="0.45">
      <c r="A35" s="11" t="s">
        <v>52</v>
      </c>
      <c r="B35" s="15">
        <f>C35+D35</f>
        <v>35702</v>
      </c>
      <c r="C35" s="15">
        <v>3107</v>
      </c>
      <c r="D35" s="15">
        <f>Central!B34+East!B34+NE!B34+North!B34+West!B34+South!B34</f>
        <v>32595</v>
      </c>
      <c r="E35" s="32"/>
    </row>
    <row r="36" spans="1:5" s="36" customFormat="1" ht="20.100000000000001" customHeight="1" x14ac:dyDescent="0.45">
      <c r="A36" s="43" t="s">
        <v>247</v>
      </c>
      <c r="B36" s="44">
        <f t="shared" si="1"/>
        <v>0</v>
      </c>
      <c r="C36" s="44">
        <v>0</v>
      </c>
      <c r="D36" s="44">
        <f>Central!B35+East!B35+NE!B35+North!B35+West!B35+South!B35</f>
        <v>0</v>
      </c>
      <c r="E36" s="35"/>
    </row>
    <row r="37" spans="1:5" ht="17.25" customHeight="1" x14ac:dyDescent="0.45">
      <c r="A37" s="40"/>
      <c r="B37" s="40"/>
      <c r="C37" s="32"/>
      <c r="D37" s="32"/>
      <c r="E37" s="32"/>
    </row>
    <row r="38" spans="1:5" ht="18" customHeight="1" x14ac:dyDescent="0.45">
      <c r="A38" s="41" t="s">
        <v>209</v>
      </c>
      <c r="B38" s="32"/>
      <c r="C38" s="32"/>
      <c r="D38" s="32"/>
      <c r="E38" s="32"/>
    </row>
    <row r="39" spans="1:5" ht="18" customHeight="1" x14ac:dyDescent="0.45">
      <c r="A39" s="42" t="s">
        <v>212</v>
      </c>
    </row>
    <row r="40" spans="1:5" ht="18" customHeight="1" x14ac:dyDescent="0.45">
      <c r="A40" s="24"/>
    </row>
  </sheetData>
  <mergeCells count="2">
    <mergeCell ref="A1:D1"/>
    <mergeCell ref="A2:D2"/>
  </mergeCells>
  <phoneticPr fontId="12" type="noConversion"/>
  <pageMargins left="0.19685039370078741" right="0.19685039370078741" top="0.70866141732283472" bottom="0.27559055118110237" header="0.70866141732283472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view="pageBreakPreview" zoomScaleNormal="100" zoomScaleSheetLayoutView="100" workbookViewId="0"/>
  </sheetViews>
  <sheetFormatPr defaultRowHeight="21" x14ac:dyDescent="0.45"/>
  <cols>
    <col min="1" max="1" width="70" style="2" customWidth="1"/>
    <col min="2" max="13" width="20.83203125" style="2" customWidth="1"/>
    <col min="14" max="16384" width="9.33203125" style="2"/>
  </cols>
  <sheetData>
    <row r="1" spans="1:11" ht="23.25" x14ac:dyDescent="0.5">
      <c r="A1" s="1" t="s">
        <v>250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45">
      <c r="G2" s="3"/>
      <c r="H2" s="3"/>
      <c r="I2" s="3"/>
      <c r="J2" s="3"/>
      <c r="K2" s="3" t="s">
        <v>0</v>
      </c>
    </row>
    <row r="3" spans="1:11" s="4" customFormat="1" ht="20.100000000000001" customHeight="1" x14ac:dyDescent="0.45">
      <c r="A3" s="55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56" t="s">
        <v>9</v>
      </c>
      <c r="J3" s="56" t="s">
        <v>10</v>
      </c>
      <c r="K3" s="56" t="s">
        <v>11</v>
      </c>
    </row>
    <row r="4" spans="1:11" s="4" customFormat="1" ht="20.100000000000001" customHeight="1" x14ac:dyDescent="0.45">
      <c r="A4" s="57" t="s">
        <v>12</v>
      </c>
      <c r="B4" s="58" t="s">
        <v>13</v>
      </c>
      <c r="C4" s="58" t="s">
        <v>14</v>
      </c>
      <c r="D4" s="58" t="s">
        <v>15</v>
      </c>
      <c r="E4" s="58" t="s">
        <v>16</v>
      </c>
      <c r="F4" s="58" t="s">
        <v>17</v>
      </c>
      <c r="G4" s="58" t="s">
        <v>18</v>
      </c>
      <c r="H4" s="58" t="s">
        <v>19</v>
      </c>
      <c r="I4" s="58" t="s">
        <v>20</v>
      </c>
      <c r="J4" s="58" t="s">
        <v>21</v>
      </c>
      <c r="K4" s="58" t="s">
        <v>22</v>
      </c>
    </row>
    <row r="5" spans="1:11" s="7" customFormat="1" ht="24.95" customHeight="1" x14ac:dyDescent="0.45">
      <c r="A5" s="5" t="s">
        <v>23</v>
      </c>
      <c r="B5" s="6">
        <f t="shared" ref="B5:K5" si="0">B7+B26</f>
        <v>118641</v>
      </c>
      <c r="C5" s="6">
        <f t="shared" si="0"/>
        <v>7699</v>
      </c>
      <c r="D5" s="6">
        <f t="shared" si="0"/>
        <v>5423</v>
      </c>
      <c r="E5" s="6">
        <f t="shared" si="0"/>
        <v>25776</v>
      </c>
      <c r="F5" s="6">
        <f t="shared" si="0"/>
        <v>5836</v>
      </c>
      <c r="G5" s="6">
        <f t="shared" si="0"/>
        <v>27871</v>
      </c>
      <c r="H5" s="6">
        <f t="shared" si="0"/>
        <v>30775</v>
      </c>
      <c r="I5" s="6">
        <f t="shared" si="0"/>
        <v>4691</v>
      </c>
      <c r="J5" s="6">
        <f t="shared" si="0"/>
        <v>4275</v>
      </c>
      <c r="K5" s="6">
        <f t="shared" si="0"/>
        <v>6295</v>
      </c>
    </row>
    <row r="6" spans="1:11" s="7" customFormat="1" ht="20.100000000000001" customHeight="1" x14ac:dyDescent="0.45">
      <c r="A6" s="8" t="s">
        <v>24</v>
      </c>
      <c r="B6" s="9"/>
      <c r="C6" s="9"/>
      <c r="D6" s="10"/>
      <c r="E6" s="10"/>
      <c r="F6" s="10"/>
      <c r="G6" s="11"/>
      <c r="H6" s="11"/>
      <c r="I6" s="11"/>
      <c r="J6" s="9"/>
      <c r="K6" s="12"/>
    </row>
    <row r="7" spans="1:11" s="13" customFormat="1" ht="20.100000000000001" customHeight="1" x14ac:dyDescent="0.45">
      <c r="A7" s="59" t="s">
        <v>25</v>
      </c>
      <c r="B7" s="48">
        <f t="shared" ref="B7:K7" si="1">SUM(B9:B25)</f>
        <v>106349</v>
      </c>
      <c r="C7" s="48">
        <f t="shared" si="1"/>
        <v>7333</v>
      </c>
      <c r="D7" s="48">
        <f t="shared" si="1"/>
        <v>5185</v>
      </c>
      <c r="E7" s="48">
        <f t="shared" si="1"/>
        <v>25158</v>
      </c>
      <c r="F7" s="48">
        <f t="shared" si="1"/>
        <v>5537</v>
      </c>
      <c r="G7" s="48">
        <f t="shared" si="1"/>
        <v>24580</v>
      </c>
      <c r="H7" s="48">
        <f t="shared" si="1"/>
        <v>28184</v>
      </c>
      <c r="I7" s="48">
        <f t="shared" si="1"/>
        <v>3332</v>
      </c>
      <c r="J7" s="48">
        <f t="shared" si="1"/>
        <v>3224</v>
      </c>
      <c r="K7" s="48">
        <f t="shared" si="1"/>
        <v>3816</v>
      </c>
    </row>
    <row r="8" spans="1:11" s="13" customFormat="1" ht="20.100000000000001" customHeight="1" x14ac:dyDescent="0.45">
      <c r="A8" s="60" t="s">
        <v>26</v>
      </c>
      <c r="B8" s="50"/>
      <c r="C8" s="50"/>
      <c r="D8" s="61"/>
      <c r="E8" s="61"/>
      <c r="F8" s="61"/>
      <c r="G8" s="61"/>
      <c r="H8" s="61"/>
      <c r="I8" s="61"/>
      <c r="J8" s="50"/>
      <c r="K8" s="62"/>
    </row>
    <row r="9" spans="1:11" ht="18.95" customHeight="1" x14ac:dyDescent="0.45">
      <c r="A9" s="14" t="s">
        <v>27</v>
      </c>
      <c r="B9" s="15">
        <f>SUM(C9:K9)</f>
        <v>19762</v>
      </c>
      <c r="C9" s="15">
        <f>'[4]2563'!$B$6</f>
        <v>1438</v>
      </c>
      <c r="D9" s="15">
        <f>'[5]2563'!$B$6</f>
        <v>996</v>
      </c>
      <c r="E9" s="15">
        <f>'[6]2563'!$B$6</f>
        <v>4101</v>
      </c>
      <c r="F9" s="15">
        <f>'[7]2563'!$B$6</f>
        <v>1017</v>
      </c>
      <c r="G9" s="15">
        <f>'[8]2563'!$B$6</f>
        <v>4107</v>
      </c>
      <c r="H9" s="15">
        <f>'[9]2563'!$B$6</f>
        <v>6131</v>
      </c>
      <c r="I9" s="15">
        <f>'[10]2563'!$B$6</f>
        <v>609</v>
      </c>
      <c r="J9" s="15">
        <f>'[11]2563'!$B$6</f>
        <v>1107</v>
      </c>
      <c r="K9" s="15">
        <f>'[12]2563'!$B$6</f>
        <v>256</v>
      </c>
    </row>
    <row r="10" spans="1:11" ht="18.95" customHeight="1" x14ac:dyDescent="0.45">
      <c r="A10" s="14" t="s">
        <v>28</v>
      </c>
      <c r="B10" s="15">
        <f t="shared" ref="B10:B25" si="2">SUM(C10:K10)</f>
        <v>1658</v>
      </c>
      <c r="C10" s="15">
        <f>'[4]2563'!$B$7</f>
        <v>39</v>
      </c>
      <c r="D10" s="15">
        <f>'[5]2563'!$B$7</f>
        <v>60</v>
      </c>
      <c r="E10" s="15">
        <f>'[6]2563'!$B$7</f>
        <v>189</v>
      </c>
      <c r="F10" s="15">
        <f>'[7]2563'!$B$7</f>
        <v>63</v>
      </c>
      <c r="G10" s="15">
        <f>'[8]2563'!$B$7</f>
        <v>174</v>
      </c>
      <c r="H10" s="15">
        <f>'[9]2563'!$B$7</f>
        <v>276</v>
      </c>
      <c r="I10" s="15">
        <f>'[10]2563'!$B$7</f>
        <v>204</v>
      </c>
      <c r="J10" s="15">
        <f>'[11]2563'!$B$7</f>
        <v>225</v>
      </c>
      <c r="K10" s="15">
        <f>'[12]2563'!$B$7</f>
        <v>428</v>
      </c>
    </row>
    <row r="11" spans="1:11" ht="18.95" customHeight="1" x14ac:dyDescent="0.45">
      <c r="A11" s="14" t="s">
        <v>29</v>
      </c>
      <c r="B11" s="15">
        <f t="shared" si="2"/>
        <v>10500</v>
      </c>
      <c r="C11" s="15">
        <f>'[4]2563'!$B$8</f>
        <v>1208</v>
      </c>
      <c r="D11" s="15">
        <f>'[5]2563'!$B$8</f>
        <v>617</v>
      </c>
      <c r="E11" s="15">
        <f>'[6]2563'!$B$8</f>
        <v>2175</v>
      </c>
      <c r="F11" s="15">
        <f>'[7]2563'!$B$8</f>
        <v>751</v>
      </c>
      <c r="G11" s="15">
        <f>'[8]2563'!$B$8</f>
        <v>1967</v>
      </c>
      <c r="H11" s="15">
        <f>'[9]2563'!$B$8</f>
        <v>2752</v>
      </c>
      <c r="I11" s="15">
        <f>'[10]2563'!$B$8</f>
        <v>340</v>
      </c>
      <c r="J11" s="15">
        <f>'[11]2563'!$B$8</f>
        <v>460</v>
      </c>
      <c r="K11" s="15">
        <f>'[12]2563'!$B$8</f>
        <v>230</v>
      </c>
    </row>
    <row r="12" spans="1:11" ht="18.95" customHeight="1" x14ac:dyDescent="0.45">
      <c r="A12" s="14" t="s">
        <v>30</v>
      </c>
      <c r="B12" s="15">
        <f t="shared" si="2"/>
        <v>2</v>
      </c>
      <c r="C12" s="15">
        <f>'[4]2563'!$B$9</f>
        <v>0</v>
      </c>
      <c r="D12" s="15">
        <f>'[5]2563'!$B$9</f>
        <v>0</v>
      </c>
      <c r="E12" s="15">
        <f>'[6]2563'!$B$9</f>
        <v>0</v>
      </c>
      <c r="F12" s="15">
        <f>'[7]2563'!$B$9</f>
        <v>0</v>
      </c>
      <c r="G12" s="15">
        <f>'[8]2563'!$B$9</f>
        <v>0</v>
      </c>
      <c r="H12" s="15">
        <f>'[9]2563'!$B$9</f>
        <v>0</v>
      </c>
      <c r="I12" s="15">
        <f>'[10]2563'!$B$9</f>
        <v>1</v>
      </c>
      <c r="J12" s="15">
        <f>'[11]2563'!$B$9</f>
        <v>1</v>
      </c>
      <c r="K12" s="15">
        <f>'[12]2563'!$B$9</f>
        <v>0</v>
      </c>
    </row>
    <row r="13" spans="1:11" ht="18.95" customHeight="1" x14ac:dyDescent="0.45">
      <c r="A13" s="14" t="s">
        <v>31</v>
      </c>
      <c r="B13" s="15">
        <f t="shared" si="2"/>
        <v>0</v>
      </c>
      <c r="C13" s="15">
        <f>'[4]2563'!$B$10</f>
        <v>0</v>
      </c>
      <c r="D13" s="15">
        <f>'[5]2563'!$B$10</f>
        <v>0</v>
      </c>
      <c r="E13" s="15">
        <f>'[6]2563'!$B$10</f>
        <v>0</v>
      </c>
      <c r="F13" s="15">
        <f>'[7]2563'!$B$10</f>
        <v>0</v>
      </c>
      <c r="G13" s="15">
        <f>'[8]2563'!$B$10</f>
        <v>0</v>
      </c>
      <c r="H13" s="15">
        <f>'[9]2563'!$B$10</f>
        <v>0</v>
      </c>
      <c r="I13" s="15">
        <f>'[10]2563'!$B$10</f>
        <v>0</v>
      </c>
      <c r="J13" s="15">
        <f>'[11]2563'!$B$10</f>
        <v>0</v>
      </c>
      <c r="K13" s="15">
        <f>'[12]2563'!$B$10</f>
        <v>0</v>
      </c>
    </row>
    <row r="14" spans="1:11" ht="18.95" customHeight="1" x14ac:dyDescent="0.45">
      <c r="A14" s="14" t="s">
        <v>32</v>
      </c>
      <c r="B14" s="15">
        <f t="shared" si="2"/>
        <v>0</v>
      </c>
      <c r="C14" s="15">
        <f>'[4]2563'!$B$11</f>
        <v>0</v>
      </c>
      <c r="D14" s="15">
        <f>'[5]2563'!$B$11</f>
        <v>0</v>
      </c>
      <c r="E14" s="15">
        <f>'[6]2563'!$B$11</f>
        <v>0</v>
      </c>
      <c r="F14" s="15">
        <f>'[7]2563'!$B$11</f>
        <v>0</v>
      </c>
      <c r="G14" s="15">
        <f>'[8]2563'!$B$11</f>
        <v>0</v>
      </c>
      <c r="H14" s="15">
        <f>'[9]2563'!$B$11</f>
        <v>0</v>
      </c>
      <c r="I14" s="15">
        <f>'[10]2563'!$B$11</f>
        <v>0</v>
      </c>
      <c r="J14" s="15">
        <f>'[11]2563'!$B$11</f>
        <v>0</v>
      </c>
      <c r="K14" s="15">
        <f>'[12]2563'!$B$11</f>
        <v>0</v>
      </c>
    </row>
    <row r="15" spans="1:11" ht="18.95" customHeight="1" x14ac:dyDescent="0.45">
      <c r="A15" s="14" t="s">
        <v>33</v>
      </c>
      <c r="B15" s="15">
        <f>SUM(C15:K15)</f>
        <v>0</v>
      </c>
      <c r="C15" s="15">
        <f>'[4]2563'!$B$14</f>
        <v>0</v>
      </c>
      <c r="D15" s="15">
        <f>'[5]2563'!$B$14</f>
        <v>0</v>
      </c>
      <c r="E15" s="15">
        <f>'[6]2563'!$B$14</f>
        <v>0</v>
      </c>
      <c r="F15" s="15">
        <f>'[7]2563'!$B$14</f>
        <v>0</v>
      </c>
      <c r="G15" s="15">
        <f>'[8]2563'!$B$14</f>
        <v>0</v>
      </c>
      <c r="H15" s="15">
        <f>'[9]2563'!$B$14</f>
        <v>0</v>
      </c>
      <c r="I15" s="15">
        <f>'[10]2563'!$B$14</f>
        <v>0</v>
      </c>
      <c r="J15" s="15">
        <f>'[11]2563'!$B$14</f>
        <v>0</v>
      </c>
      <c r="K15" s="15">
        <f>'[12]2563'!$B$14</f>
        <v>0</v>
      </c>
    </row>
    <row r="16" spans="1:11" ht="18.95" customHeight="1" x14ac:dyDescent="0.45">
      <c r="A16" s="14" t="s">
        <v>34</v>
      </c>
      <c r="B16" s="15">
        <f t="shared" ref="B16:B17" si="3">SUM(C16:K16)</f>
        <v>23</v>
      </c>
      <c r="C16" s="15">
        <f>'[4]2563'!$B$15</f>
        <v>0</v>
      </c>
      <c r="D16" s="15">
        <f>'[5]2563'!$B$15</f>
        <v>0</v>
      </c>
      <c r="E16" s="15">
        <f>'[6]2563'!$B$15</f>
        <v>0</v>
      </c>
      <c r="F16" s="15">
        <f>'[7]2563'!$B$15</f>
        <v>0</v>
      </c>
      <c r="G16" s="15">
        <f>'[8]2563'!$B$15</f>
        <v>0</v>
      </c>
      <c r="H16" s="15">
        <f>'[9]2563'!$B$15</f>
        <v>16</v>
      </c>
      <c r="I16" s="15">
        <f>'[10]2563'!$B$15</f>
        <v>0</v>
      </c>
      <c r="J16" s="15">
        <f>'[11]2563'!$B$15</f>
        <v>1</v>
      </c>
      <c r="K16" s="15">
        <f>'[12]2563'!$B$15</f>
        <v>6</v>
      </c>
    </row>
    <row r="17" spans="1:11" ht="18.95" customHeight="1" x14ac:dyDescent="0.45">
      <c r="A17" s="14" t="s">
        <v>35</v>
      </c>
      <c r="B17" s="15">
        <f t="shared" si="3"/>
        <v>0</v>
      </c>
      <c r="C17" s="15">
        <f>'[4]2563'!$B$16</f>
        <v>0</v>
      </c>
      <c r="D17" s="15">
        <f>'[5]2563'!$B$16</f>
        <v>0</v>
      </c>
      <c r="E17" s="15">
        <f>'[6]2563'!$B$16</f>
        <v>0</v>
      </c>
      <c r="F17" s="15">
        <f>'[7]2563'!$B$16</f>
        <v>0</v>
      </c>
      <c r="G17" s="15">
        <f>'[8]2563'!$B$16</f>
        <v>0</v>
      </c>
      <c r="H17" s="15">
        <f>'[9]2563'!$B$16</f>
        <v>0</v>
      </c>
      <c r="I17" s="15">
        <f>'[10]2563'!$B$16</f>
        <v>0</v>
      </c>
      <c r="J17" s="15">
        <f>'[11]2563'!$B$16</f>
        <v>0</v>
      </c>
      <c r="K17" s="15">
        <f>'[12]2563'!$B$16</f>
        <v>0</v>
      </c>
    </row>
    <row r="18" spans="1:11" ht="18.95" customHeight="1" x14ac:dyDescent="0.45">
      <c r="A18" s="14" t="s">
        <v>36</v>
      </c>
      <c r="B18" s="15">
        <f t="shared" si="2"/>
        <v>0</v>
      </c>
      <c r="C18" s="15">
        <f>'[4]2563'!$B$17</f>
        <v>0</v>
      </c>
      <c r="D18" s="15">
        <f>'[5]2563'!$B$17</f>
        <v>0</v>
      </c>
      <c r="E18" s="15">
        <f>'[6]2563'!$B$17</f>
        <v>0</v>
      </c>
      <c r="F18" s="15">
        <f>'[7]2563'!$B$17</f>
        <v>0</v>
      </c>
      <c r="G18" s="15">
        <f>'[8]2563'!$B$17</f>
        <v>0</v>
      </c>
      <c r="H18" s="15">
        <f>'[9]2563'!$B$17</f>
        <v>0</v>
      </c>
      <c r="I18" s="15">
        <f>'[10]2563'!$B$17</f>
        <v>0</v>
      </c>
      <c r="J18" s="15">
        <f>'[11]2563'!$B$17</f>
        <v>0</v>
      </c>
      <c r="K18" s="15">
        <f>'[12]2563'!$B$17</f>
        <v>0</v>
      </c>
    </row>
    <row r="19" spans="1:11" ht="18.95" customHeight="1" x14ac:dyDescent="0.45">
      <c r="A19" s="16" t="s">
        <v>37</v>
      </c>
      <c r="B19" s="15">
        <f>SUM(C19:K19)</f>
        <v>0</v>
      </c>
      <c r="C19" s="15">
        <f>'[4]2563'!$B$18</f>
        <v>0</v>
      </c>
      <c r="D19" s="15">
        <f>'[5]2563'!$B$18</f>
        <v>0</v>
      </c>
      <c r="E19" s="15">
        <f>'[6]2563'!$B$18</f>
        <v>0</v>
      </c>
      <c r="F19" s="15">
        <f>'[7]2563'!$B$18</f>
        <v>0</v>
      </c>
      <c r="G19" s="15">
        <f>'[8]2563'!$B$18</f>
        <v>0</v>
      </c>
      <c r="H19" s="15">
        <f>'[9]2563'!$B$18</f>
        <v>0</v>
      </c>
      <c r="I19" s="15">
        <f>'[10]2563'!$B$18</f>
        <v>0</v>
      </c>
      <c r="J19" s="15">
        <f>'[11]2563'!$B$18</f>
        <v>0</v>
      </c>
      <c r="K19" s="15">
        <f>'[12]2563'!$B$18</f>
        <v>0</v>
      </c>
    </row>
    <row r="20" spans="1:11" ht="18.95" customHeight="1" x14ac:dyDescent="0.45">
      <c r="A20" s="16" t="s">
        <v>38</v>
      </c>
      <c r="B20" s="15">
        <f t="shared" si="2"/>
        <v>70043</v>
      </c>
      <c r="C20" s="15">
        <f>'[4]2563'!$B$19</f>
        <v>4368</v>
      </c>
      <c r="D20" s="15">
        <f>'[5]2563'!$B$19</f>
        <v>3424</v>
      </c>
      <c r="E20" s="15">
        <f>'[6]2563'!$B$19</f>
        <v>17671</v>
      </c>
      <c r="F20" s="15">
        <f>'[7]2563'!$B$19</f>
        <v>3637</v>
      </c>
      <c r="G20" s="15">
        <f>'[8]2563'!$B$19</f>
        <v>17794</v>
      </c>
      <c r="H20" s="15">
        <f>'[9]2563'!$B$19</f>
        <v>18764</v>
      </c>
      <c r="I20" s="15">
        <f>'[10]2563'!$B$19</f>
        <v>2005</v>
      </c>
      <c r="J20" s="15">
        <f>'[11]2563'!$B$19</f>
        <v>1260</v>
      </c>
      <c r="K20" s="15">
        <f>'[12]2563'!$B$19</f>
        <v>1120</v>
      </c>
    </row>
    <row r="21" spans="1:11" ht="18.95" customHeight="1" x14ac:dyDescent="0.45">
      <c r="A21" s="16" t="s">
        <v>39</v>
      </c>
      <c r="B21" s="15">
        <f t="shared" si="2"/>
        <v>3742</v>
      </c>
      <c r="C21" s="15">
        <f>'[4]2563'!$B$20</f>
        <v>275</v>
      </c>
      <c r="D21" s="15">
        <f>'[5]2563'!$B$20</f>
        <v>83</v>
      </c>
      <c r="E21" s="15">
        <f>'[6]2563'!$B$20</f>
        <v>983</v>
      </c>
      <c r="F21" s="15">
        <f>'[7]2563'!$B$20</f>
        <v>64</v>
      </c>
      <c r="G21" s="15">
        <f>'[8]2563'!$B$20</f>
        <v>463</v>
      </c>
      <c r="H21" s="15">
        <f>'[9]2563'!$B$20</f>
        <v>139</v>
      </c>
      <c r="I21" s="15">
        <f>'[10]2563'!$B$20</f>
        <v>82</v>
      </c>
      <c r="J21" s="15">
        <f>'[11]2563'!$B$20</f>
        <v>55</v>
      </c>
      <c r="K21" s="15">
        <f>'[12]2563'!$B$20</f>
        <v>1598</v>
      </c>
    </row>
    <row r="22" spans="1:11" ht="18.95" customHeight="1" x14ac:dyDescent="0.45">
      <c r="A22" s="16" t="s">
        <v>40</v>
      </c>
      <c r="B22" s="15">
        <f t="shared" si="2"/>
        <v>58</v>
      </c>
      <c r="C22" s="15">
        <f>'[4]2563'!$B$21</f>
        <v>3</v>
      </c>
      <c r="D22" s="15">
        <f>'[5]2563'!$B$21</f>
        <v>3</v>
      </c>
      <c r="E22" s="15">
        <f>'[6]2563'!$B$21</f>
        <v>15</v>
      </c>
      <c r="F22" s="15">
        <f>'[7]2563'!$B$21</f>
        <v>3</v>
      </c>
      <c r="G22" s="15">
        <f>'[8]2563'!$B$21</f>
        <v>5</v>
      </c>
      <c r="H22" s="15">
        <f>'[9]2563'!$B$21</f>
        <v>9</v>
      </c>
      <c r="I22" s="15">
        <f>'[10]2563'!$B$21</f>
        <v>2</v>
      </c>
      <c r="J22" s="15">
        <f>'[11]2563'!$B$21</f>
        <v>17</v>
      </c>
      <c r="K22" s="15">
        <f>'[12]2563'!$B$21</f>
        <v>1</v>
      </c>
    </row>
    <row r="23" spans="1:11" ht="18.95" customHeight="1" x14ac:dyDescent="0.45">
      <c r="A23" s="16" t="s">
        <v>41</v>
      </c>
      <c r="B23" s="15">
        <f t="shared" si="2"/>
        <v>0</v>
      </c>
      <c r="C23" s="15">
        <f>'[4]2563'!$B$22</f>
        <v>0</v>
      </c>
      <c r="D23" s="15">
        <f>'[5]2563'!$B$22</f>
        <v>0</v>
      </c>
      <c r="E23" s="15">
        <f>'[6]2563'!$B$22</f>
        <v>0</v>
      </c>
      <c r="F23" s="15">
        <f>'[7]2563'!$B$22</f>
        <v>0</v>
      </c>
      <c r="G23" s="15">
        <f>'[8]2563'!$B$22</f>
        <v>0</v>
      </c>
      <c r="H23" s="15">
        <f>'[9]2563'!$B$22</f>
        <v>0</v>
      </c>
      <c r="I23" s="15">
        <f>'[10]2563'!$B$22</f>
        <v>0</v>
      </c>
      <c r="J23" s="15">
        <f>'[11]2563'!$B$22</f>
        <v>0</v>
      </c>
      <c r="K23" s="15">
        <f>'[12]2563'!$B$22</f>
        <v>0</v>
      </c>
    </row>
    <row r="24" spans="1:11" ht="18.95" customHeight="1" x14ac:dyDescent="0.45">
      <c r="A24" s="16" t="s">
        <v>42</v>
      </c>
      <c r="B24" s="15">
        <f t="shared" si="2"/>
        <v>48</v>
      </c>
      <c r="C24" s="15">
        <f>'[4]2563'!$B$23</f>
        <v>0</v>
      </c>
      <c r="D24" s="15">
        <f>'[5]2563'!$B$23</f>
        <v>0</v>
      </c>
      <c r="E24" s="15">
        <f>'[6]2563'!$B$23</f>
        <v>0</v>
      </c>
      <c r="F24" s="15">
        <f>'[7]2563'!$B$23</f>
        <v>0</v>
      </c>
      <c r="G24" s="15">
        <f>'[8]2563'!$B$23</f>
        <v>38</v>
      </c>
      <c r="H24" s="15">
        <f>'[9]2563'!$B$23</f>
        <v>0</v>
      </c>
      <c r="I24" s="15">
        <f>'[10]2563'!$B$23</f>
        <v>0</v>
      </c>
      <c r="J24" s="15">
        <f>'[11]2563'!$B$23</f>
        <v>10</v>
      </c>
      <c r="K24" s="15">
        <f>'[12]2563'!$B$23</f>
        <v>0</v>
      </c>
    </row>
    <row r="25" spans="1:11" ht="18.95" customHeight="1" x14ac:dyDescent="0.45">
      <c r="A25" s="16" t="s">
        <v>43</v>
      </c>
      <c r="B25" s="15">
        <f t="shared" si="2"/>
        <v>513</v>
      </c>
      <c r="C25" s="15">
        <f>'[4]2563'!$B$24</f>
        <v>2</v>
      </c>
      <c r="D25" s="15">
        <f>'[5]2563'!$B$24</f>
        <v>2</v>
      </c>
      <c r="E25" s="15">
        <f>'[6]2563'!$B$24</f>
        <v>24</v>
      </c>
      <c r="F25" s="15">
        <f>'[7]2563'!$B$24</f>
        <v>2</v>
      </c>
      <c r="G25" s="15">
        <f>'[8]2563'!$B$24</f>
        <v>32</v>
      </c>
      <c r="H25" s="15">
        <f>'[9]2563'!$B$24</f>
        <v>97</v>
      </c>
      <c r="I25" s="15">
        <f>'[10]2563'!$B$24</f>
        <v>89</v>
      </c>
      <c r="J25" s="15">
        <f>'[11]2563'!$B$24</f>
        <v>88</v>
      </c>
      <c r="K25" s="15">
        <f>'[12]2563'!$B$24</f>
        <v>177</v>
      </c>
    </row>
    <row r="26" spans="1:11" s="17" customFormat="1" ht="20.100000000000001" customHeight="1" x14ac:dyDescent="0.45">
      <c r="A26" s="59" t="s">
        <v>44</v>
      </c>
      <c r="B26" s="48">
        <f>B28+B32+B35</f>
        <v>12292</v>
      </c>
      <c r="C26" s="48">
        <f>C28+C32+C35</f>
        <v>366</v>
      </c>
      <c r="D26" s="48">
        <f>D28+D32+D35</f>
        <v>238</v>
      </c>
      <c r="E26" s="48">
        <f t="shared" ref="E26:K26" si="4">E28+E32+E35</f>
        <v>618</v>
      </c>
      <c r="F26" s="48">
        <f t="shared" si="4"/>
        <v>299</v>
      </c>
      <c r="G26" s="48">
        <f t="shared" si="4"/>
        <v>3291</v>
      </c>
      <c r="H26" s="48">
        <f t="shared" si="4"/>
        <v>2591</v>
      </c>
      <c r="I26" s="48">
        <f t="shared" si="4"/>
        <v>1359</v>
      </c>
      <c r="J26" s="48">
        <f t="shared" si="4"/>
        <v>1051</v>
      </c>
      <c r="K26" s="48">
        <f t="shared" si="4"/>
        <v>2479</v>
      </c>
    </row>
    <row r="27" spans="1:11" s="17" customFormat="1" ht="20.100000000000001" customHeight="1" x14ac:dyDescent="0.45">
      <c r="A27" s="60" t="s">
        <v>45</v>
      </c>
      <c r="B27" s="50"/>
      <c r="C27" s="50"/>
      <c r="D27" s="61"/>
      <c r="E27" s="61"/>
      <c r="F27" s="61"/>
      <c r="G27" s="61"/>
      <c r="H27" s="61"/>
      <c r="I27" s="61"/>
      <c r="J27" s="50"/>
      <c r="K27" s="62"/>
    </row>
    <row r="28" spans="1:11" s="17" customFormat="1" ht="20.100000000000001" customHeight="1" x14ac:dyDescent="0.45">
      <c r="A28" s="18" t="s">
        <v>46</v>
      </c>
      <c r="B28" s="19">
        <f>SUM(C28:K28)</f>
        <v>705</v>
      </c>
      <c r="C28" s="19">
        <f>SUM(C29:C31)</f>
        <v>10</v>
      </c>
      <c r="D28" s="19">
        <f t="shared" ref="D28:K28" si="5">SUM(D29:D31)</f>
        <v>8</v>
      </c>
      <c r="E28" s="19">
        <f t="shared" si="5"/>
        <v>68</v>
      </c>
      <c r="F28" s="19">
        <f t="shared" si="5"/>
        <v>39</v>
      </c>
      <c r="G28" s="19">
        <f t="shared" si="5"/>
        <v>54</v>
      </c>
      <c r="H28" s="19">
        <f t="shared" si="5"/>
        <v>148</v>
      </c>
      <c r="I28" s="19">
        <f t="shared" si="5"/>
        <v>70</v>
      </c>
      <c r="J28" s="19">
        <f t="shared" si="5"/>
        <v>119</v>
      </c>
      <c r="K28" s="19">
        <f t="shared" si="5"/>
        <v>189</v>
      </c>
    </row>
    <row r="29" spans="1:11" ht="18.95" customHeight="1" x14ac:dyDescent="0.45">
      <c r="A29" s="20" t="s">
        <v>47</v>
      </c>
      <c r="B29" s="15">
        <f>SUM(C29:K29)</f>
        <v>214</v>
      </c>
      <c r="C29" s="15">
        <f>'[4]2563'!$B$27</f>
        <v>4</v>
      </c>
      <c r="D29" s="15">
        <f>'[5]2563'!$B$27</f>
        <v>2</v>
      </c>
      <c r="E29" s="15">
        <f>'[6]2563'!$B$27</f>
        <v>18</v>
      </c>
      <c r="F29" s="15">
        <f>'[7]2563'!$B$27</f>
        <v>5</v>
      </c>
      <c r="G29" s="15">
        <f>'[8]2563'!$B$27</f>
        <v>9</v>
      </c>
      <c r="H29" s="15">
        <f>'[9]2563'!$B$27</f>
        <v>40</v>
      </c>
      <c r="I29" s="15">
        <f>'[10]2563'!$B$27</f>
        <v>14</v>
      </c>
      <c r="J29" s="15">
        <f>'[11]2563'!$B$27</f>
        <v>23</v>
      </c>
      <c r="K29" s="15">
        <f>'[12]2563'!$B$27</f>
        <v>99</v>
      </c>
    </row>
    <row r="30" spans="1:11" ht="18.95" customHeight="1" x14ac:dyDescent="0.45">
      <c r="A30" s="16" t="s">
        <v>48</v>
      </c>
      <c r="B30" s="15">
        <f t="shared" ref="B30:B31" si="6">SUM(C30:K30)</f>
        <v>418</v>
      </c>
      <c r="C30" s="15">
        <f>'[4]2563'!$B$33</f>
        <v>4</v>
      </c>
      <c r="D30" s="15">
        <f>'[5]2563'!$B$33</f>
        <v>5</v>
      </c>
      <c r="E30" s="15">
        <f>'[6]2563'!$B$33</f>
        <v>44</v>
      </c>
      <c r="F30" s="15">
        <f>'[7]2563'!$B$33</f>
        <v>31</v>
      </c>
      <c r="G30" s="15">
        <f>'[8]2563'!$B$33</f>
        <v>40</v>
      </c>
      <c r="H30" s="15">
        <f>'[9]2563'!$B$33</f>
        <v>101</v>
      </c>
      <c r="I30" s="15">
        <f>'[10]2563'!$B$33</f>
        <v>39</v>
      </c>
      <c r="J30" s="15">
        <f>'[11]2563'!$B$33</f>
        <v>83</v>
      </c>
      <c r="K30" s="15">
        <f>'[12]2563'!$B$33</f>
        <v>71</v>
      </c>
    </row>
    <row r="31" spans="1:11" ht="18.95" customHeight="1" x14ac:dyDescent="0.45">
      <c r="A31" s="16" t="s">
        <v>49</v>
      </c>
      <c r="B31" s="15">
        <f t="shared" si="6"/>
        <v>73</v>
      </c>
      <c r="C31" s="15">
        <f>'[4]2563'!$B$36</f>
        <v>2</v>
      </c>
      <c r="D31" s="15">
        <f>'[5]2563'!$B$36</f>
        <v>1</v>
      </c>
      <c r="E31" s="15">
        <f>'[6]2563'!$B$36</f>
        <v>6</v>
      </c>
      <c r="F31" s="15">
        <f>'[7]2563'!$B$36</f>
        <v>3</v>
      </c>
      <c r="G31" s="15">
        <f>'[8]2563'!$B$36</f>
        <v>5</v>
      </c>
      <c r="H31" s="15">
        <f>'[9]2563'!$B$36</f>
        <v>7</v>
      </c>
      <c r="I31" s="15">
        <f>'[10]2563'!$B$36</f>
        <v>17</v>
      </c>
      <c r="J31" s="15">
        <f>'[11]2563'!$B$36</f>
        <v>13</v>
      </c>
      <c r="K31" s="15">
        <f>'[12]2563'!$B$36</f>
        <v>19</v>
      </c>
    </row>
    <row r="32" spans="1:11" s="17" customFormat="1" ht="20.100000000000001" customHeight="1" x14ac:dyDescent="0.45">
      <c r="A32" s="21" t="s">
        <v>50</v>
      </c>
      <c r="B32" s="19">
        <f>SUM(C32:K32)</f>
        <v>11587</v>
      </c>
      <c r="C32" s="19">
        <f>SUM(C33:C34)</f>
        <v>356</v>
      </c>
      <c r="D32" s="19">
        <f t="shared" ref="D32:K32" si="7">SUM(D33:D34)</f>
        <v>230</v>
      </c>
      <c r="E32" s="19">
        <f t="shared" si="7"/>
        <v>550</v>
      </c>
      <c r="F32" s="19">
        <f t="shared" si="7"/>
        <v>260</v>
      </c>
      <c r="G32" s="19">
        <f t="shared" si="7"/>
        <v>3237</v>
      </c>
      <c r="H32" s="19">
        <f t="shared" si="7"/>
        <v>2443</v>
      </c>
      <c r="I32" s="19">
        <f t="shared" si="7"/>
        <v>1289</v>
      </c>
      <c r="J32" s="19">
        <f t="shared" si="7"/>
        <v>932</v>
      </c>
      <c r="K32" s="19">
        <f t="shared" si="7"/>
        <v>2290</v>
      </c>
    </row>
    <row r="33" spans="1:11" ht="18.95" customHeight="1" x14ac:dyDescent="0.45">
      <c r="A33" s="20" t="s">
        <v>51</v>
      </c>
      <c r="B33" s="15">
        <f>SUM(C33:K33)</f>
        <v>5199</v>
      </c>
      <c r="C33" s="15">
        <f>'[4]2563'!$B$40</f>
        <v>101</v>
      </c>
      <c r="D33" s="15">
        <f>'[5]2563'!$B$40</f>
        <v>59</v>
      </c>
      <c r="E33" s="15">
        <f>'[6]2563'!$B$40</f>
        <v>203</v>
      </c>
      <c r="F33" s="15">
        <f>'[7]2563'!$B$40</f>
        <v>42</v>
      </c>
      <c r="G33" s="15">
        <f>'[8]2563'!$B$40</f>
        <v>1030</v>
      </c>
      <c r="H33" s="15">
        <f>'[9]2563'!$B$40</f>
        <v>1028</v>
      </c>
      <c r="I33" s="15">
        <f>'[10]2563'!$B$40</f>
        <v>550</v>
      </c>
      <c r="J33" s="15">
        <f>'[11]2563'!$B$40</f>
        <v>367</v>
      </c>
      <c r="K33" s="15">
        <f>'[12]2563'!$B$40</f>
        <v>1819</v>
      </c>
    </row>
    <row r="34" spans="1:11" ht="18.95" customHeight="1" x14ac:dyDescent="0.45">
      <c r="A34" s="16" t="s">
        <v>52</v>
      </c>
      <c r="B34" s="15">
        <f>SUM(C34:K34)</f>
        <v>6388</v>
      </c>
      <c r="C34" s="15">
        <f>'[4]2563'!$B$43</f>
        <v>255</v>
      </c>
      <c r="D34" s="15">
        <f>'[5]2563'!$B$43</f>
        <v>171</v>
      </c>
      <c r="E34" s="15">
        <f>'[6]2563'!$B$43</f>
        <v>347</v>
      </c>
      <c r="F34" s="15">
        <f>'[7]2563'!$B$43</f>
        <v>218</v>
      </c>
      <c r="G34" s="15">
        <f>'[8]2563'!$B$43</f>
        <v>2207</v>
      </c>
      <c r="H34" s="15">
        <f>'[9]2563'!$B$43</f>
        <v>1415</v>
      </c>
      <c r="I34" s="15">
        <f>'[10]2563'!$B$43</f>
        <v>739</v>
      </c>
      <c r="J34" s="15">
        <f>'[11]2563'!$B$43</f>
        <v>565</v>
      </c>
      <c r="K34" s="15">
        <f>'[12]2563'!$B$43</f>
        <v>471</v>
      </c>
    </row>
    <row r="35" spans="1:11" s="17" customFormat="1" x14ac:dyDescent="0.45">
      <c r="A35" s="45" t="s">
        <v>247</v>
      </c>
      <c r="B35" s="44">
        <f>SUM(C35:K35)</f>
        <v>0</v>
      </c>
      <c r="C35" s="43">
        <f>'[4]2563'!$B$46</f>
        <v>0</v>
      </c>
      <c r="D35" s="43">
        <f>'[5]2563'!$B$46</f>
        <v>0</v>
      </c>
      <c r="E35" s="43">
        <f>'[6]2563'!$B$46</f>
        <v>0</v>
      </c>
      <c r="F35" s="43">
        <f>'[7]2563'!$B$46</f>
        <v>0</v>
      </c>
      <c r="G35" s="43">
        <f>'[8]2563'!$B$46</f>
        <v>0</v>
      </c>
      <c r="H35" s="43">
        <f>'[9]2563'!$B$46</f>
        <v>0</v>
      </c>
      <c r="I35" s="43">
        <f>'[10]2563'!$B$46</f>
        <v>0</v>
      </c>
      <c r="J35" s="43">
        <f>'[11]2563'!$B$46</f>
        <v>0</v>
      </c>
      <c r="K35" s="43">
        <f>'[12]2563'!$B$46</f>
        <v>0</v>
      </c>
    </row>
    <row r="36" spans="1:11" x14ac:dyDescent="0.45">
      <c r="A36" s="121" t="s">
        <v>209</v>
      </c>
      <c r="H36" s="121"/>
    </row>
    <row r="37" spans="1:11" x14ac:dyDescent="0.45">
      <c r="A37" s="24"/>
    </row>
    <row r="39" spans="1:11" x14ac:dyDescent="0.45">
      <c r="B39" s="63"/>
    </row>
  </sheetData>
  <phoneticPr fontId="1" type="noConversion"/>
  <printOptions verticalCentered="1"/>
  <pageMargins left="0.78740157480314965" right="0.78740157480314965" top="0.15748031496062992" bottom="0.15748031496062992" header="0.15748031496062992" footer="0.15748031496062992"/>
  <pageSetup paperSize="9" scale="78" orientation="landscape" horizontalDpi="180" verticalDpi="18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C1" sqref="C1"/>
    </sheetView>
  </sheetViews>
  <sheetFormatPr defaultRowHeight="21" x14ac:dyDescent="0.45"/>
  <cols>
    <col min="1" max="1" width="70" style="2" customWidth="1"/>
    <col min="2" max="10" width="20.83203125" style="2" customWidth="1"/>
    <col min="11" max="16384" width="9.33203125" style="2"/>
  </cols>
  <sheetData>
    <row r="1" spans="1:10" ht="23.25" x14ac:dyDescent="0.5">
      <c r="A1" s="1" t="s">
        <v>250</v>
      </c>
      <c r="B1" s="1"/>
      <c r="C1" s="1"/>
      <c r="D1" s="1"/>
      <c r="E1" s="1"/>
      <c r="F1" s="1"/>
      <c r="G1" s="1"/>
    </row>
    <row r="2" spans="1:10" x14ac:dyDescent="0.45">
      <c r="G2" s="3"/>
      <c r="H2" s="3"/>
      <c r="I2" s="3"/>
      <c r="J2" s="3" t="s">
        <v>0</v>
      </c>
    </row>
    <row r="3" spans="1:10" ht="20.100000000000001" customHeight="1" x14ac:dyDescent="0.45">
      <c r="A3" s="55" t="s">
        <v>1</v>
      </c>
      <c r="B3" s="56" t="s">
        <v>53</v>
      </c>
      <c r="C3" s="56" t="s">
        <v>54</v>
      </c>
      <c r="D3" s="56" t="s">
        <v>55</v>
      </c>
      <c r="E3" s="56" t="s">
        <v>56</v>
      </c>
      <c r="F3" s="56" t="s">
        <v>57</v>
      </c>
      <c r="G3" s="56" t="s">
        <v>58</v>
      </c>
      <c r="H3" s="56" t="s">
        <v>59</v>
      </c>
      <c r="I3" s="56" t="s">
        <v>60</v>
      </c>
      <c r="J3" s="56" t="s">
        <v>61</v>
      </c>
    </row>
    <row r="4" spans="1:10" ht="20.100000000000001" customHeight="1" x14ac:dyDescent="0.45">
      <c r="A4" s="57" t="s">
        <v>12</v>
      </c>
      <c r="B4" s="58" t="s">
        <v>62</v>
      </c>
      <c r="C4" s="58" t="s">
        <v>63</v>
      </c>
      <c r="D4" s="58" t="s">
        <v>64</v>
      </c>
      <c r="E4" s="58" t="s">
        <v>65</v>
      </c>
      <c r="F4" s="58" t="s">
        <v>66</v>
      </c>
      <c r="G4" s="58" t="s">
        <v>67</v>
      </c>
      <c r="H4" s="58" t="s">
        <v>68</v>
      </c>
      <c r="I4" s="58" t="s">
        <v>69</v>
      </c>
      <c r="J4" s="58" t="s">
        <v>70</v>
      </c>
    </row>
    <row r="5" spans="1:10" s="7" customFormat="1" ht="24.95" customHeight="1" x14ac:dyDescent="0.45">
      <c r="A5" s="5" t="s">
        <v>23</v>
      </c>
      <c r="B5" s="6">
        <f>B7+B26</f>
        <v>265155</v>
      </c>
      <c r="C5" s="6">
        <f t="shared" ref="C5:J5" si="0">C7+C26</f>
        <v>7000</v>
      </c>
      <c r="D5" s="6">
        <f t="shared" si="0"/>
        <v>16567</v>
      </c>
      <c r="E5" s="6">
        <f t="shared" si="0"/>
        <v>25702</v>
      </c>
      <c r="F5" s="6">
        <f t="shared" si="0"/>
        <v>117132</v>
      </c>
      <c r="G5" s="6">
        <f t="shared" si="0"/>
        <v>52311</v>
      </c>
      <c r="H5" s="6">
        <f t="shared" si="0"/>
        <v>24952</v>
      </c>
      <c r="I5" s="6">
        <f t="shared" si="0"/>
        <v>5583</v>
      </c>
      <c r="J5" s="6">
        <f t="shared" si="0"/>
        <v>15908</v>
      </c>
    </row>
    <row r="6" spans="1:10" s="7" customFormat="1" ht="20.100000000000001" customHeight="1" x14ac:dyDescent="0.4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s="13" customFormat="1" ht="20.100000000000001" customHeight="1" x14ac:dyDescent="0.45">
      <c r="A7" s="59" t="s">
        <v>25</v>
      </c>
      <c r="B7" s="48">
        <f>SUM(B9:B25)</f>
        <v>256029</v>
      </c>
      <c r="C7" s="48">
        <f>SUM(C9:C25)</f>
        <v>6754</v>
      </c>
      <c r="D7" s="48">
        <f t="shared" ref="D7:J7" si="1">SUM(D9:D25)</f>
        <v>15946</v>
      </c>
      <c r="E7" s="48">
        <f t="shared" si="1"/>
        <v>24272</v>
      </c>
      <c r="F7" s="48">
        <f t="shared" si="1"/>
        <v>113489</v>
      </c>
      <c r="G7" s="48">
        <f t="shared" si="1"/>
        <v>50550</v>
      </c>
      <c r="H7" s="48">
        <f t="shared" si="1"/>
        <v>24193</v>
      </c>
      <c r="I7" s="48">
        <f t="shared" si="1"/>
        <v>5421</v>
      </c>
      <c r="J7" s="48">
        <f t="shared" si="1"/>
        <v>15404</v>
      </c>
    </row>
    <row r="8" spans="1:10" s="13" customFormat="1" ht="20.100000000000001" customHeight="1" x14ac:dyDescent="0.45">
      <c r="A8" s="60" t="s">
        <v>26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8.95" customHeight="1" x14ac:dyDescent="0.45">
      <c r="A9" s="14" t="s">
        <v>27</v>
      </c>
      <c r="B9" s="15">
        <f>SUM(C9:J9)</f>
        <v>45445</v>
      </c>
      <c r="C9" s="15">
        <f>'[13]2563'!$B$6</f>
        <v>1491</v>
      </c>
      <c r="D9" s="15">
        <f>'[14]2563'!$B$6</f>
        <v>2423</v>
      </c>
      <c r="E9" s="15">
        <f>'[15]2563'!$B$6</f>
        <v>3838</v>
      </c>
      <c r="F9" s="15">
        <f>'[16]2563'!$B$6</f>
        <v>21922</v>
      </c>
      <c r="G9" s="15">
        <f>'[17]2563'!$B$6</f>
        <v>9834</v>
      </c>
      <c r="H9" s="15">
        <f>'[18]2563'!$B$6</f>
        <v>3824</v>
      </c>
      <c r="I9" s="15">
        <f>'[19]2563'!$B$6</f>
        <v>623</v>
      </c>
      <c r="J9" s="15">
        <f>'[20]2563'!$B$6</f>
        <v>1490</v>
      </c>
    </row>
    <row r="10" spans="1:10" ht="18.95" customHeight="1" x14ac:dyDescent="0.45">
      <c r="A10" s="14" t="s">
        <v>28</v>
      </c>
      <c r="B10" s="15">
        <f t="shared" ref="B10:B25" si="2">SUM(C10:J10)</f>
        <v>1873</v>
      </c>
      <c r="C10" s="15">
        <f>'[13]2563'!$B$7</f>
        <v>68</v>
      </c>
      <c r="D10" s="15">
        <f>'[14]2563'!$B$7</f>
        <v>160</v>
      </c>
      <c r="E10" s="15">
        <f>'[15]2563'!$B$7</f>
        <v>209</v>
      </c>
      <c r="F10" s="15">
        <f>'[16]2563'!$B$7</f>
        <v>811</v>
      </c>
      <c r="G10" s="15">
        <f>'[17]2563'!$B$7</f>
        <v>307</v>
      </c>
      <c r="H10" s="15">
        <f>'[18]2563'!$B$7</f>
        <v>158</v>
      </c>
      <c r="I10" s="15">
        <f>'[19]2563'!$B$7</f>
        <v>69</v>
      </c>
      <c r="J10" s="15">
        <f>'[20]2563'!$B$7</f>
        <v>91</v>
      </c>
    </row>
    <row r="11" spans="1:10" ht="18.95" customHeight="1" x14ac:dyDescent="0.45">
      <c r="A11" s="14" t="s">
        <v>29</v>
      </c>
      <c r="B11" s="15">
        <f t="shared" si="2"/>
        <v>20496</v>
      </c>
      <c r="C11" s="15">
        <f>'[13]2563'!$B$8</f>
        <v>1002</v>
      </c>
      <c r="D11" s="15">
        <f>'[14]2563'!$B$8</f>
        <v>1173</v>
      </c>
      <c r="E11" s="15">
        <f>'[15]2563'!$B$8</f>
        <v>1980</v>
      </c>
      <c r="F11" s="15">
        <f>'[16]2563'!$B$8</f>
        <v>7480</v>
      </c>
      <c r="G11" s="15">
        <f>'[17]2563'!$B$8</f>
        <v>4129</v>
      </c>
      <c r="H11" s="15">
        <f>'[18]2563'!$B$8</f>
        <v>2935</v>
      </c>
      <c r="I11" s="15">
        <f>'[19]2563'!$B$8</f>
        <v>764</v>
      </c>
      <c r="J11" s="15">
        <f>'[20]2563'!$B$8</f>
        <v>1033</v>
      </c>
    </row>
    <row r="12" spans="1:10" ht="18.95" customHeight="1" x14ac:dyDescent="0.45">
      <c r="A12" s="14" t="s">
        <v>30</v>
      </c>
      <c r="B12" s="15">
        <f t="shared" si="2"/>
        <v>4</v>
      </c>
      <c r="C12" s="15">
        <f>'[13]2563'!$B$9</f>
        <v>0</v>
      </c>
      <c r="D12" s="15">
        <f>'[14]2563'!$B$9</f>
        <v>1</v>
      </c>
      <c r="E12" s="15">
        <f>'[15]2563'!$B$9</f>
        <v>0</v>
      </c>
      <c r="F12" s="15">
        <f>'[16]2563'!$B$9</f>
        <v>3</v>
      </c>
      <c r="G12" s="15">
        <f>'[17]2563'!$B$9</f>
        <v>0</v>
      </c>
      <c r="H12" s="15">
        <f>'[18]2563'!$B$9</f>
        <v>0</v>
      </c>
      <c r="I12" s="15">
        <f>'[19]2563'!$B$9</f>
        <v>0</v>
      </c>
      <c r="J12" s="15">
        <f>'[20]2563'!$B$9</f>
        <v>0</v>
      </c>
    </row>
    <row r="13" spans="1:10" ht="18.95" customHeight="1" x14ac:dyDescent="0.45">
      <c r="A13" s="14" t="s">
        <v>31</v>
      </c>
      <c r="B13" s="15">
        <f t="shared" si="2"/>
        <v>0</v>
      </c>
      <c r="C13" s="15">
        <f>'[13]2563'!$B$10</f>
        <v>0</v>
      </c>
      <c r="D13" s="15">
        <f>'[14]2563'!$B$10</f>
        <v>0</v>
      </c>
      <c r="E13" s="15">
        <f>'[15]2563'!$B$10</f>
        <v>0</v>
      </c>
      <c r="F13" s="15">
        <f>'[16]2563'!$B$10</f>
        <v>0</v>
      </c>
      <c r="G13" s="15">
        <f>'[17]2563'!$B$10</f>
        <v>0</v>
      </c>
      <c r="H13" s="15">
        <f>'[18]2563'!$B$10</f>
        <v>0</v>
      </c>
      <c r="I13" s="15">
        <f>'[19]2563'!$B$10</f>
        <v>0</v>
      </c>
      <c r="J13" s="15">
        <f>'[20]2563'!$B$10</f>
        <v>0</v>
      </c>
    </row>
    <row r="14" spans="1:10" ht="18.95" customHeight="1" x14ac:dyDescent="0.45">
      <c r="A14" s="14" t="s">
        <v>32</v>
      </c>
      <c r="B14" s="15">
        <f t="shared" si="2"/>
        <v>7</v>
      </c>
      <c r="C14" s="15">
        <f>'[13]2563'!$B$11</f>
        <v>0</v>
      </c>
      <c r="D14" s="15">
        <f>'[14]2563'!$B$11</f>
        <v>0</v>
      </c>
      <c r="E14" s="15">
        <f>'[15]2563'!$B$11</f>
        <v>0</v>
      </c>
      <c r="F14" s="15">
        <f>'[16]2563'!$B$11</f>
        <v>7</v>
      </c>
      <c r="G14" s="15">
        <f>'[17]2563'!$B$11</f>
        <v>0</v>
      </c>
      <c r="H14" s="15">
        <f>'[18]2563'!$B$11</f>
        <v>0</v>
      </c>
      <c r="I14" s="15">
        <f>'[19]2563'!$B$11</f>
        <v>0</v>
      </c>
      <c r="J14" s="15">
        <f>'[20]2563'!$B$11</f>
        <v>0</v>
      </c>
    </row>
    <row r="15" spans="1:10" ht="18.95" customHeight="1" x14ac:dyDescent="0.45">
      <c r="A15" s="14" t="s">
        <v>33</v>
      </c>
      <c r="B15" s="15">
        <f t="shared" si="2"/>
        <v>0</v>
      </c>
      <c r="C15" s="15">
        <f>'[13]2563'!$B$14</f>
        <v>0</v>
      </c>
      <c r="D15" s="15">
        <f>'[14]2563'!$B$14</f>
        <v>0</v>
      </c>
      <c r="E15" s="15">
        <f>'[15]2563'!$B$14</f>
        <v>0</v>
      </c>
      <c r="F15" s="15">
        <f>'[16]2563'!$B$14</f>
        <v>0</v>
      </c>
      <c r="G15" s="15">
        <f>'[17]2563'!$B$14</f>
        <v>0</v>
      </c>
      <c r="H15" s="15">
        <f>'[18]2563'!$B$14</f>
        <v>0</v>
      </c>
      <c r="I15" s="15">
        <f>'[19]2563'!$B$14</f>
        <v>0</v>
      </c>
      <c r="J15" s="15">
        <f>'[20]2563'!$B$14</f>
        <v>0</v>
      </c>
    </row>
    <row r="16" spans="1:10" ht="18.95" customHeight="1" x14ac:dyDescent="0.45">
      <c r="A16" s="14" t="s">
        <v>34</v>
      </c>
      <c r="B16" s="15">
        <f t="shared" si="2"/>
        <v>39</v>
      </c>
      <c r="C16" s="15">
        <f>'[13]2563'!$B$15</f>
        <v>0</v>
      </c>
      <c r="D16" s="15">
        <f>'[14]2563'!$B$15</f>
        <v>11</v>
      </c>
      <c r="E16" s="15">
        <f>'[15]2563'!$B$15</f>
        <v>14</v>
      </c>
      <c r="F16" s="15">
        <f>'[16]2563'!$B$15</f>
        <v>14</v>
      </c>
      <c r="G16" s="15">
        <f>'[17]2563'!$B$15</f>
        <v>0</v>
      </c>
      <c r="H16" s="15">
        <f>'[18]2563'!$B$15</f>
        <v>0</v>
      </c>
      <c r="I16" s="15">
        <f>'[19]2563'!$B$15</f>
        <v>0</v>
      </c>
      <c r="J16" s="15">
        <f>'[20]2563'!$B$15</f>
        <v>0</v>
      </c>
    </row>
    <row r="17" spans="1:10" ht="18.95" customHeight="1" x14ac:dyDescent="0.45">
      <c r="A17" s="14" t="s">
        <v>35</v>
      </c>
      <c r="B17" s="15">
        <f t="shared" si="2"/>
        <v>0</v>
      </c>
      <c r="C17" s="15">
        <f>'[13]2563'!$B$16</f>
        <v>0</v>
      </c>
      <c r="D17" s="15">
        <f>'[14]2563'!$B$16</f>
        <v>0</v>
      </c>
      <c r="E17" s="15">
        <f>'[15]2563'!$B$16</f>
        <v>0</v>
      </c>
      <c r="F17" s="15">
        <f>'[16]2563'!$B$16</f>
        <v>0</v>
      </c>
      <c r="G17" s="15">
        <f>'[17]2563'!$B$16</f>
        <v>0</v>
      </c>
      <c r="H17" s="15">
        <f>'[18]2563'!$B$16</f>
        <v>0</v>
      </c>
      <c r="I17" s="15">
        <f>'[19]2563'!$B$16</f>
        <v>0</v>
      </c>
      <c r="J17" s="15">
        <f>'[20]2563'!$B$16</f>
        <v>0</v>
      </c>
    </row>
    <row r="18" spans="1:10" ht="18.95" customHeight="1" x14ac:dyDescent="0.45">
      <c r="A18" s="14" t="s">
        <v>36</v>
      </c>
      <c r="B18" s="15">
        <f t="shared" si="2"/>
        <v>0</v>
      </c>
      <c r="C18" s="15">
        <f>'[13]2563'!$B$17</f>
        <v>0</v>
      </c>
      <c r="D18" s="15">
        <f>'[14]2563'!$B$17</f>
        <v>0</v>
      </c>
      <c r="E18" s="15">
        <f>'[15]2563'!$B$17</f>
        <v>0</v>
      </c>
      <c r="F18" s="15">
        <f>'[16]2563'!$B$17</f>
        <v>0</v>
      </c>
      <c r="G18" s="15">
        <f>'[17]2563'!$B$17</f>
        <v>0</v>
      </c>
      <c r="H18" s="15">
        <f>'[18]2563'!$B$17</f>
        <v>0</v>
      </c>
      <c r="I18" s="15">
        <f>'[19]2563'!$B$17</f>
        <v>0</v>
      </c>
      <c r="J18" s="15">
        <f>'[20]2563'!$B$17</f>
        <v>0</v>
      </c>
    </row>
    <row r="19" spans="1:10" ht="18.95" customHeight="1" x14ac:dyDescent="0.45">
      <c r="A19" s="16" t="s">
        <v>37</v>
      </c>
      <c r="B19" s="15">
        <f t="shared" si="2"/>
        <v>0</v>
      </c>
      <c r="C19" s="15">
        <f>'[13]2563'!$B$18</f>
        <v>0</v>
      </c>
      <c r="D19" s="15">
        <f>'[14]2563'!$B$18</f>
        <v>0</v>
      </c>
      <c r="E19" s="15">
        <f>'[15]2563'!$B$18</f>
        <v>0</v>
      </c>
      <c r="F19" s="15">
        <f>'[16]2563'!$B$18</f>
        <v>0</v>
      </c>
      <c r="G19" s="15">
        <f>'[17]2563'!$B$18</f>
        <v>0</v>
      </c>
      <c r="H19" s="15">
        <f>'[18]2563'!$B$18</f>
        <v>0</v>
      </c>
      <c r="I19" s="15">
        <f>'[19]2563'!$B$18</f>
        <v>0</v>
      </c>
      <c r="J19" s="15">
        <f>'[20]2563'!$B$18</f>
        <v>0</v>
      </c>
    </row>
    <row r="20" spans="1:10" ht="18.95" customHeight="1" x14ac:dyDescent="0.45">
      <c r="A20" s="16" t="s">
        <v>38</v>
      </c>
      <c r="B20" s="15">
        <f t="shared" si="2"/>
        <v>184794</v>
      </c>
      <c r="C20" s="15">
        <f>'[13]2563'!$B$19</f>
        <v>4082</v>
      </c>
      <c r="D20" s="15">
        <f>'[14]2563'!$B$19</f>
        <v>11828</v>
      </c>
      <c r="E20" s="15">
        <f>'[15]2563'!$B$19</f>
        <v>17925</v>
      </c>
      <c r="F20" s="15">
        <f>'[16]2563'!$B$19</f>
        <v>82628</v>
      </c>
      <c r="G20" s="15">
        <f>'[17]2563'!$B$19</f>
        <v>35815</v>
      </c>
      <c r="H20" s="15">
        <f>'[18]2563'!$B$19</f>
        <v>16734</v>
      </c>
      <c r="I20" s="15">
        <f>'[19]2563'!$B$19</f>
        <v>3945</v>
      </c>
      <c r="J20" s="15">
        <f>'[20]2563'!$B$19</f>
        <v>11837</v>
      </c>
    </row>
    <row r="21" spans="1:10" ht="18.95" customHeight="1" x14ac:dyDescent="0.45">
      <c r="A21" s="16" t="s">
        <v>39</v>
      </c>
      <c r="B21" s="15">
        <f t="shared" si="2"/>
        <v>3126</v>
      </c>
      <c r="C21" s="15">
        <f>'[13]2563'!$B$20</f>
        <v>97</v>
      </c>
      <c r="D21" s="15">
        <f>'[14]2563'!$B$20</f>
        <v>329</v>
      </c>
      <c r="E21" s="15">
        <f>'[15]2563'!$B$20</f>
        <v>263</v>
      </c>
      <c r="F21" s="15">
        <f>'[16]2563'!$B$20</f>
        <v>522</v>
      </c>
      <c r="G21" s="15">
        <f>'[17]2563'!$B$20</f>
        <v>431</v>
      </c>
      <c r="H21" s="15">
        <f>'[18]2563'!$B$20</f>
        <v>519</v>
      </c>
      <c r="I21" s="15">
        <f>'[19]2563'!$B$20</f>
        <v>18</v>
      </c>
      <c r="J21" s="15">
        <f>'[20]2563'!$B$20</f>
        <v>947</v>
      </c>
    </row>
    <row r="22" spans="1:10" ht="18.95" customHeight="1" x14ac:dyDescent="0.45">
      <c r="A22" s="16" t="s">
        <v>40</v>
      </c>
      <c r="B22" s="15">
        <f t="shared" si="2"/>
        <v>93</v>
      </c>
      <c r="C22" s="15">
        <f>'[13]2563'!$B$21</f>
        <v>8</v>
      </c>
      <c r="D22" s="15">
        <f>'[14]2563'!$B$21</f>
        <v>15</v>
      </c>
      <c r="E22" s="15">
        <f>'[15]2563'!$B$21</f>
        <v>7</v>
      </c>
      <c r="F22" s="15">
        <f>'[16]2563'!$B$21</f>
        <v>28</v>
      </c>
      <c r="G22" s="15">
        <f>'[17]2563'!$B$21</f>
        <v>23</v>
      </c>
      <c r="H22" s="15">
        <f>'[18]2563'!$B$21</f>
        <v>6</v>
      </c>
      <c r="I22" s="15">
        <f>'[19]2563'!$B$21</f>
        <v>0</v>
      </c>
      <c r="J22" s="15">
        <f>'[20]2563'!$B$21</f>
        <v>6</v>
      </c>
    </row>
    <row r="23" spans="1:10" ht="18.95" customHeight="1" x14ac:dyDescent="0.45">
      <c r="A23" s="16" t="s">
        <v>41</v>
      </c>
      <c r="B23" s="15">
        <f t="shared" si="2"/>
        <v>0</v>
      </c>
      <c r="C23" s="15">
        <f>'[13]2563'!$B$22</f>
        <v>0</v>
      </c>
      <c r="D23" s="15">
        <f>'[14]2563'!$B$22</f>
        <v>0</v>
      </c>
      <c r="E23" s="15">
        <f>'[15]2563'!$B$22</f>
        <v>0</v>
      </c>
      <c r="F23" s="15">
        <f>'[16]2563'!$B$22</f>
        <v>0</v>
      </c>
      <c r="G23" s="15">
        <f>'[17]2563'!$B$22</f>
        <v>0</v>
      </c>
      <c r="H23" s="15">
        <f>'[18]2563'!$B$22</f>
        <v>0</v>
      </c>
      <c r="I23" s="15">
        <f>'[19]2563'!$B$22</f>
        <v>0</v>
      </c>
      <c r="J23" s="15">
        <f>'[20]2563'!$B$22</f>
        <v>0</v>
      </c>
    </row>
    <row r="24" spans="1:10" ht="18.95" customHeight="1" x14ac:dyDescent="0.45">
      <c r="A24" s="16" t="s">
        <v>42</v>
      </c>
      <c r="B24" s="15">
        <f t="shared" si="2"/>
        <v>19</v>
      </c>
      <c r="C24" s="15">
        <f>'[13]2563'!$B$23</f>
        <v>1</v>
      </c>
      <c r="D24" s="15">
        <f>'[14]2563'!$B$23</f>
        <v>2</v>
      </c>
      <c r="E24" s="15">
        <f>'[15]2563'!$B$23</f>
        <v>2</v>
      </c>
      <c r="F24" s="15">
        <f>'[16]2563'!$B$23</f>
        <v>13</v>
      </c>
      <c r="G24" s="15">
        <f>'[17]2563'!$B$23</f>
        <v>0</v>
      </c>
      <c r="H24" s="15">
        <f>'[18]2563'!$B$23</f>
        <v>1</v>
      </c>
      <c r="I24" s="15">
        <f>'[19]2563'!$B$23</f>
        <v>0</v>
      </c>
      <c r="J24" s="15">
        <f>'[20]2563'!$B$23</f>
        <v>0</v>
      </c>
    </row>
    <row r="25" spans="1:10" ht="18.95" customHeight="1" x14ac:dyDescent="0.45">
      <c r="A25" s="16" t="s">
        <v>43</v>
      </c>
      <c r="B25" s="15">
        <f t="shared" si="2"/>
        <v>133</v>
      </c>
      <c r="C25" s="15">
        <f>'[13]2563'!$B$24</f>
        <v>5</v>
      </c>
      <c r="D25" s="15">
        <f>'[14]2563'!$B$24</f>
        <v>4</v>
      </c>
      <c r="E25" s="15">
        <f>'[15]2563'!$B$24</f>
        <v>34</v>
      </c>
      <c r="F25" s="15">
        <f>'[16]2563'!$B$24</f>
        <v>61</v>
      </c>
      <c r="G25" s="15">
        <f>'[17]2563'!$B$24</f>
        <v>11</v>
      </c>
      <c r="H25" s="15">
        <f>'[18]2563'!$B$24</f>
        <v>16</v>
      </c>
      <c r="I25" s="15">
        <f>'[19]2563'!$B$24</f>
        <v>2</v>
      </c>
      <c r="J25" s="15">
        <f>'[20]2563'!$B$24</f>
        <v>0</v>
      </c>
    </row>
    <row r="26" spans="1:10" s="17" customFormat="1" ht="20.100000000000001" customHeight="1" x14ac:dyDescent="0.45">
      <c r="A26" s="59" t="s">
        <v>44</v>
      </c>
      <c r="B26" s="48">
        <f>B28+B32+B35</f>
        <v>9126</v>
      </c>
      <c r="C26" s="48">
        <f t="shared" ref="C26:J26" si="3">C28+C32+C35</f>
        <v>246</v>
      </c>
      <c r="D26" s="48">
        <f t="shared" si="3"/>
        <v>621</v>
      </c>
      <c r="E26" s="48">
        <f t="shared" si="3"/>
        <v>1430</v>
      </c>
      <c r="F26" s="48">
        <f t="shared" si="3"/>
        <v>3643</v>
      </c>
      <c r="G26" s="48">
        <f t="shared" si="3"/>
        <v>1761</v>
      </c>
      <c r="H26" s="48">
        <f t="shared" si="3"/>
        <v>759</v>
      </c>
      <c r="I26" s="48">
        <f t="shared" si="3"/>
        <v>162</v>
      </c>
      <c r="J26" s="48">
        <f t="shared" si="3"/>
        <v>504</v>
      </c>
    </row>
    <row r="27" spans="1:10" s="17" customFormat="1" ht="20.100000000000001" customHeight="1" x14ac:dyDescent="0.45">
      <c r="A27" s="60" t="s">
        <v>45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s="17" customFormat="1" ht="20.100000000000001" customHeight="1" x14ac:dyDescent="0.45">
      <c r="A28" s="18" t="s">
        <v>46</v>
      </c>
      <c r="B28" s="19">
        <f>SUM(B29:B31)</f>
        <v>1034</v>
      </c>
      <c r="C28" s="19">
        <f>SUM(C29:C31)</f>
        <v>22</v>
      </c>
      <c r="D28" s="19">
        <f t="shared" ref="D28:J28" si="4">SUM(D29:D31)</f>
        <v>33</v>
      </c>
      <c r="E28" s="19">
        <f t="shared" si="4"/>
        <v>89</v>
      </c>
      <c r="F28" s="19">
        <f t="shared" si="4"/>
        <v>588</v>
      </c>
      <c r="G28" s="19">
        <f t="shared" si="4"/>
        <v>210</v>
      </c>
      <c r="H28" s="19">
        <f t="shared" si="4"/>
        <v>32</v>
      </c>
      <c r="I28" s="19">
        <f t="shared" si="4"/>
        <v>36</v>
      </c>
      <c r="J28" s="19">
        <f t="shared" si="4"/>
        <v>24</v>
      </c>
    </row>
    <row r="29" spans="1:10" ht="18.95" customHeight="1" x14ac:dyDescent="0.45">
      <c r="A29" s="20" t="s">
        <v>47</v>
      </c>
      <c r="B29" s="15">
        <f>SUM(C29:J29)</f>
        <v>156</v>
      </c>
      <c r="C29" s="15">
        <f>'[13]2563'!$B$27</f>
        <v>4</v>
      </c>
      <c r="D29" s="15">
        <f>'[14]2563'!$B$27</f>
        <v>8</v>
      </c>
      <c r="E29" s="15">
        <f>'[15]2563'!$B$27</f>
        <v>7</v>
      </c>
      <c r="F29" s="15">
        <f>'[16]2563'!$B$27</f>
        <v>80</v>
      </c>
      <c r="G29" s="15">
        <f>'[17]2563'!$B$27</f>
        <v>27</v>
      </c>
      <c r="H29" s="15">
        <f>'[18]2563'!$B$27</f>
        <v>6</v>
      </c>
      <c r="I29" s="15">
        <f>'[19]2563'!$B$27</f>
        <v>16</v>
      </c>
      <c r="J29" s="15">
        <f>'[20]2563'!$B$27</f>
        <v>8</v>
      </c>
    </row>
    <row r="30" spans="1:10" ht="18.95" customHeight="1" x14ac:dyDescent="0.45">
      <c r="A30" s="16" t="s">
        <v>48</v>
      </c>
      <c r="B30" s="15">
        <f t="shared" ref="B30:B31" si="5">SUM(C30:J30)</f>
        <v>829</v>
      </c>
      <c r="C30" s="15">
        <f>'[13]2563'!$B$33</f>
        <v>18</v>
      </c>
      <c r="D30" s="15">
        <f>'[14]2563'!$B$33</f>
        <v>24</v>
      </c>
      <c r="E30" s="15">
        <f>'[15]2563'!$B$33</f>
        <v>80</v>
      </c>
      <c r="F30" s="15">
        <f>'[16]2563'!$B$33</f>
        <v>481</v>
      </c>
      <c r="G30" s="15">
        <f>'[17]2563'!$B$33</f>
        <v>168</v>
      </c>
      <c r="H30" s="15">
        <f>'[18]2563'!$B$33</f>
        <v>24</v>
      </c>
      <c r="I30" s="15">
        <f>'[19]2563'!$B$33</f>
        <v>19</v>
      </c>
      <c r="J30" s="15">
        <f>'[20]2563'!$B$33</f>
        <v>15</v>
      </c>
    </row>
    <row r="31" spans="1:10" ht="18.95" customHeight="1" x14ac:dyDescent="0.45">
      <c r="A31" s="16" t="s">
        <v>49</v>
      </c>
      <c r="B31" s="15">
        <f t="shared" si="5"/>
        <v>49</v>
      </c>
      <c r="C31" s="15">
        <f>'[13]2563'!$B$36</f>
        <v>0</v>
      </c>
      <c r="D31" s="15">
        <f>'[14]2563'!$B$36</f>
        <v>1</v>
      </c>
      <c r="E31" s="15">
        <f>'[15]2563'!$B$36</f>
        <v>2</v>
      </c>
      <c r="F31" s="15">
        <f>'[16]2563'!$B$36</f>
        <v>27</v>
      </c>
      <c r="G31" s="15">
        <f>'[17]2563'!$B$36</f>
        <v>15</v>
      </c>
      <c r="H31" s="15">
        <f>'[18]2563'!$B$36</f>
        <v>2</v>
      </c>
      <c r="I31" s="15">
        <f>'[19]2563'!$B$36</f>
        <v>1</v>
      </c>
      <c r="J31" s="15">
        <f>'[20]2563'!$B$36</f>
        <v>1</v>
      </c>
    </row>
    <row r="32" spans="1:10" s="17" customFormat="1" ht="20.100000000000001" customHeight="1" x14ac:dyDescent="0.45">
      <c r="A32" s="21" t="s">
        <v>50</v>
      </c>
      <c r="B32" s="19">
        <f>SUM(B33:B34)</f>
        <v>8092</v>
      </c>
      <c r="C32" s="19">
        <f>SUM(C33:C34)</f>
        <v>224</v>
      </c>
      <c r="D32" s="19">
        <f t="shared" ref="D32:J32" si="6">SUM(D33:D34)</f>
        <v>588</v>
      </c>
      <c r="E32" s="19">
        <f t="shared" si="6"/>
        <v>1341</v>
      </c>
      <c r="F32" s="19">
        <f>SUM(F33:F34)</f>
        <v>3055</v>
      </c>
      <c r="G32" s="19">
        <f t="shared" si="6"/>
        <v>1551</v>
      </c>
      <c r="H32" s="19">
        <f t="shared" si="6"/>
        <v>727</v>
      </c>
      <c r="I32" s="19">
        <f t="shared" si="6"/>
        <v>126</v>
      </c>
      <c r="J32" s="19">
        <f t="shared" si="6"/>
        <v>480</v>
      </c>
    </row>
    <row r="33" spans="1:10" ht="18.95" customHeight="1" x14ac:dyDescent="0.45">
      <c r="A33" s="20" t="s">
        <v>51</v>
      </c>
      <c r="B33" s="15">
        <f>SUM(C33:J33)</f>
        <v>4495</v>
      </c>
      <c r="C33" s="15">
        <f>'[13]2563'!$B$40</f>
        <v>50</v>
      </c>
      <c r="D33" s="15">
        <f>'[14]2563'!$B$40</f>
        <v>124</v>
      </c>
      <c r="E33" s="15">
        <f>'[15]2563'!$B$40</f>
        <v>868</v>
      </c>
      <c r="F33" s="15">
        <f>'[16]2563'!$B$40</f>
        <v>1924</v>
      </c>
      <c r="G33" s="15">
        <f>'[17]2563'!$B$40</f>
        <v>1085</v>
      </c>
      <c r="H33" s="15">
        <f>'[18]2563'!$B$40</f>
        <v>332</v>
      </c>
      <c r="I33" s="15">
        <f>'[19]2563'!$B$40</f>
        <v>18</v>
      </c>
      <c r="J33" s="15">
        <f>'[20]2563'!$B$40</f>
        <v>94</v>
      </c>
    </row>
    <row r="34" spans="1:10" ht="18.95" customHeight="1" x14ac:dyDescent="0.45">
      <c r="A34" s="16" t="s">
        <v>52</v>
      </c>
      <c r="B34" s="15">
        <f>SUM(C34:J34)</f>
        <v>3597</v>
      </c>
      <c r="C34" s="15">
        <f>'[13]2563'!$B$43</f>
        <v>174</v>
      </c>
      <c r="D34" s="15">
        <f>'[14]2563'!$B$43</f>
        <v>464</v>
      </c>
      <c r="E34" s="15">
        <f>'[15]2563'!$B$43</f>
        <v>473</v>
      </c>
      <c r="F34" s="15">
        <f>'[16]2563'!$B$43</f>
        <v>1131</v>
      </c>
      <c r="G34" s="15">
        <f>'[17]2563'!$B$43</f>
        <v>466</v>
      </c>
      <c r="H34" s="15">
        <f>'[18]2563'!$B$43</f>
        <v>395</v>
      </c>
      <c r="I34" s="15">
        <f>'[19]2563'!$B$43</f>
        <v>108</v>
      </c>
      <c r="J34" s="15">
        <f>'[20]2563'!$B$43</f>
        <v>386</v>
      </c>
    </row>
    <row r="35" spans="1:10" s="17" customFormat="1" x14ac:dyDescent="0.45">
      <c r="A35" s="45" t="s">
        <v>247</v>
      </c>
      <c r="B35" s="44">
        <f>SUM(C35:J35)</f>
        <v>0</v>
      </c>
      <c r="C35" s="44">
        <f>'[13]2563'!$B$46</f>
        <v>0</v>
      </c>
      <c r="D35" s="44">
        <f>'[14]2563'!$B$46</f>
        <v>0</v>
      </c>
      <c r="E35" s="44">
        <f>'[15]2563'!$B$46</f>
        <v>0</v>
      </c>
      <c r="F35" s="44">
        <f>'[16]2563'!$B$46</f>
        <v>0</v>
      </c>
      <c r="G35" s="44">
        <f>'[17]2563'!$B$46</f>
        <v>0</v>
      </c>
      <c r="H35" s="44">
        <f>'[18]2563'!$B$46</f>
        <v>0</v>
      </c>
      <c r="I35" s="44">
        <f>'[19]2563'!$B$46</f>
        <v>0</v>
      </c>
      <c r="J35" s="44">
        <f>'[20]2563'!$B$46</f>
        <v>0</v>
      </c>
    </row>
    <row r="36" spans="1:10" x14ac:dyDescent="0.45">
      <c r="A36" s="23" t="str">
        <f>Central!A36</f>
        <v>กลุ่มสถิติการขนส่ง  กองแผนงาน  กรมการขนส่งทางบก</v>
      </c>
    </row>
    <row r="37" spans="1:10" x14ac:dyDescent="0.45">
      <c r="A37" s="24"/>
    </row>
  </sheetData>
  <phoneticPr fontId="1" type="noConversion"/>
  <printOptions verticalCentered="1"/>
  <pageMargins left="0.78740157480314965" right="0.78740157480314965" top="0.15748031496062992" bottom="0.15748031496062992" header="0.15748031496062992" footer="0.15748031496062992"/>
  <pageSetup paperSize="9" scale="85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21" x14ac:dyDescent="0.45"/>
  <cols>
    <col min="1" max="1" width="70.83203125" style="2" customWidth="1"/>
    <col min="2" max="2" width="27.83203125" style="2" customWidth="1"/>
    <col min="3" max="22" width="20.83203125" style="2" customWidth="1"/>
    <col min="23" max="16384" width="9.33203125" style="2"/>
  </cols>
  <sheetData>
    <row r="1" spans="1:22" ht="23.25" x14ac:dyDescent="0.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5"/>
      <c r="V1" s="25"/>
    </row>
    <row r="2" spans="1:22" x14ac:dyDescent="0.45">
      <c r="T2" s="3"/>
      <c r="V2" s="4" t="s">
        <v>0</v>
      </c>
    </row>
    <row r="3" spans="1:22" ht="19.5" customHeight="1" x14ac:dyDescent="0.45">
      <c r="A3" s="55" t="s">
        <v>1</v>
      </c>
      <c r="B3" s="55" t="s">
        <v>71</v>
      </c>
      <c r="C3" s="56" t="s">
        <v>72</v>
      </c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78</v>
      </c>
      <c r="J3" s="56" t="s">
        <v>79</v>
      </c>
      <c r="K3" s="56" t="s">
        <v>80</v>
      </c>
      <c r="L3" s="56" t="s">
        <v>210</v>
      </c>
      <c r="M3" s="56" t="s">
        <v>81</v>
      </c>
      <c r="N3" s="56" t="s">
        <v>82</v>
      </c>
      <c r="O3" s="56" t="s">
        <v>83</v>
      </c>
      <c r="P3" s="56" t="s">
        <v>84</v>
      </c>
      <c r="Q3" s="56" t="s">
        <v>85</v>
      </c>
      <c r="R3" s="56" t="s">
        <v>86</v>
      </c>
      <c r="S3" s="56" t="s">
        <v>87</v>
      </c>
      <c r="T3" s="56" t="s">
        <v>88</v>
      </c>
      <c r="U3" s="56" t="s">
        <v>89</v>
      </c>
      <c r="V3" s="56" t="s">
        <v>90</v>
      </c>
    </row>
    <row r="4" spans="1:22" s="4" customFormat="1" ht="20.100000000000001" customHeight="1" x14ac:dyDescent="0.45">
      <c r="A4" s="57" t="s">
        <v>12</v>
      </c>
      <c r="B4" s="58" t="s">
        <v>91</v>
      </c>
      <c r="C4" s="58" t="s">
        <v>92</v>
      </c>
      <c r="D4" s="58" t="s">
        <v>93</v>
      </c>
      <c r="E4" s="58" t="s">
        <v>94</v>
      </c>
      <c r="F4" s="58" t="s">
        <v>95</v>
      </c>
      <c r="G4" s="58" t="s">
        <v>96</v>
      </c>
      <c r="H4" s="58" t="s">
        <v>97</v>
      </c>
      <c r="I4" s="58" t="s">
        <v>98</v>
      </c>
      <c r="J4" s="58" t="s">
        <v>99</v>
      </c>
      <c r="K4" s="58" t="s">
        <v>100</v>
      </c>
      <c r="L4" s="58" t="s">
        <v>211</v>
      </c>
      <c r="M4" s="58" t="s">
        <v>101</v>
      </c>
      <c r="N4" s="58" t="s">
        <v>102</v>
      </c>
      <c r="O4" s="58" t="s">
        <v>103</v>
      </c>
      <c r="P4" s="58" t="s">
        <v>104</v>
      </c>
      <c r="Q4" s="58" t="s">
        <v>105</v>
      </c>
      <c r="R4" s="58" t="s">
        <v>106</v>
      </c>
      <c r="S4" s="58" t="s">
        <v>107</v>
      </c>
      <c r="T4" s="58" t="s">
        <v>108</v>
      </c>
      <c r="U4" s="58" t="s">
        <v>109</v>
      </c>
      <c r="V4" s="58" t="s">
        <v>110</v>
      </c>
    </row>
    <row r="5" spans="1:22" s="7" customFormat="1" ht="24.95" customHeight="1" x14ac:dyDescent="0.45">
      <c r="A5" s="5" t="s">
        <v>23</v>
      </c>
      <c r="B5" s="6">
        <f>B7+B26</f>
        <v>593297</v>
      </c>
      <c r="C5" s="6">
        <f>C7+C26</f>
        <v>19134</v>
      </c>
      <c r="D5" s="6">
        <f t="shared" ref="D5:V5" si="0">D7+D26</f>
        <v>14231</v>
      </c>
      <c r="E5" s="6">
        <f t="shared" si="0"/>
        <v>52286</v>
      </c>
      <c r="F5" s="6">
        <f t="shared" si="0"/>
        <v>29219</v>
      </c>
      <c r="G5" s="6">
        <f t="shared" si="0"/>
        <v>35533</v>
      </c>
      <c r="H5" s="6">
        <f t="shared" si="0"/>
        <v>67291</v>
      </c>
      <c r="I5" s="6">
        <f t="shared" si="0"/>
        <v>35656</v>
      </c>
      <c r="J5" s="6">
        <f t="shared" si="0"/>
        <v>8183</v>
      </c>
      <c r="K5" s="6">
        <f t="shared" si="0"/>
        <v>11584</v>
      </c>
      <c r="L5" s="6">
        <f t="shared" si="0"/>
        <v>10080</v>
      </c>
      <c r="M5" s="6">
        <f t="shared" si="0"/>
        <v>15405</v>
      </c>
      <c r="N5" s="6">
        <f t="shared" si="0"/>
        <v>19630</v>
      </c>
      <c r="O5" s="6">
        <f t="shared" si="0"/>
        <v>56605</v>
      </c>
      <c r="P5" s="6">
        <f t="shared" si="0"/>
        <v>14671</v>
      </c>
      <c r="Q5" s="6">
        <f t="shared" si="0"/>
        <v>38112</v>
      </c>
      <c r="R5" s="6">
        <f t="shared" si="0"/>
        <v>63080</v>
      </c>
      <c r="S5" s="6">
        <f t="shared" si="0"/>
        <v>21510</v>
      </c>
      <c r="T5" s="6">
        <f t="shared" si="0"/>
        <v>36955</v>
      </c>
      <c r="U5" s="6">
        <f t="shared" si="0"/>
        <v>32239</v>
      </c>
      <c r="V5" s="6">
        <f t="shared" si="0"/>
        <v>11893</v>
      </c>
    </row>
    <row r="6" spans="1:22" s="7" customFormat="1" ht="20.100000000000001" customHeight="1" x14ac:dyDescent="0.45">
      <c r="A6" s="8" t="s">
        <v>24</v>
      </c>
      <c r="B6" s="9"/>
      <c r="C6" s="9"/>
      <c r="D6" s="9"/>
      <c r="E6" s="10"/>
      <c r="F6" s="10"/>
      <c r="G6" s="9"/>
      <c r="H6" s="12"/>
      <c r="I6" s="9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3" customFormat="1" ht="20.100000000000001" customHeight="1" x14ac:dyDescent="0.45">
      <c r="A7" s="59" t="s">
        <v>25</v>
      </c>
      <c r="B7" s="48">
        <f>SUM(B9:B25)</f>
        <v>579268</v>
      </c>
      <c r="C7" s="48">
        <f t="shared" ref="C7:V7" si="1">SUM(C9:C25)</f>
        <v>18341</v>
      </c>
      <c r="D7" s="48">
        <f t="shared" si="1"/>
        <v>13862</v>
      </c>
      <c r="E7" s="48">
        <f t="shared" si="1"/>
        <v>51084</v>
      </c>
      <c r="F7" s="48">
        <f t="shared" si="1"/>
        <v>28441</v>
      </c>
      <c r="G7" s="48">
        <f t="shared" si="1"/>
        <v>34544</v>
      </c>
      <c r="H7" s="48">
        <f t="shared" si="1"/>
        <v>65253</v>
      </c>
      <c r="I7" s="48">
        <f t="shared" si="1"/>
        <v>34892</v>
      </c>
      <c r="J7" s="48">
        <f t="shared" si="1"/>
        <v>7998</v>
      </c>
      <c r="K7" s="48">
        <f t="shared" si="1"/>
        <v>11202</v>
      </c>
      <c r="L7" s="48">
        <f t="shared" si="1"/>
        <v>9834</v>
      </c>
      <c r="M7" s="48">
        <f t="shared" si="1"/>
        <v>15029</v>
      </c>
      <c r="N7" s="48">
        <f t="shared" si="1"/>
        <v>19086</v>
      </c>
      <c r="O7" s="48">
        <f t="shared" si="1"/>
        <v>55724</v>
      </c>
      <c r="P7" s="48">
        <f t="shared" si="1"/>
        <v>14284</v>
      </c>
      <c r="Q7" s="48">
        <f t="shared" si="1"/>
        <v>37608</v>
      </c>
      <c r="R7" s="48">
        <f t="shared" si="1"/>
        <v>61809</v>
      </c>
      <c r="S7" s="48">
        <f t="shared" si="1"/>
        <v>20894</v>
      </c>
      <c r="T7" s="48">
        <f t="shared" si="1"/>
        <v>36273</v>
      </c>
      <c r="U7" s="48">
        <f t="shared" si="1"/>
        <v>31502</v>
      </c>
      <c r="V7" s="48">
        <f t="shared" si="1"/>
        <v>11608</v>
      </c>
    </row>
    <row r="8" spans="1:22" s="13" customFormat="1" ht="20.100000000000001" customHeight="1" x14ac:dyDescent="0.45">
      <c r="A8" s="60" t="s">
        <v>26</v>
      </c>
      <c r="B8" s="50"/>
      <c r="C8" s="50"/>
      <c r="D8" s="50"/>
      <c r="E8" s="61"/>
      <c r="F8" s="61"/>
      <c r="G8" s="50"/>
      <c r="H8" s="62"/>
      <c r="I8" s="50"/>
      <c r="J8" s="61"/>
      <c r="K8" s="6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8.95" customHeight="1" x14ac:dyDescent="0.45">
      <c r="A9" s="14" t="s">
        <v>27</v>
      </c>
      <c r="B9" s="15">
        <f>SUM(C9:V9)</f>
        <v>80365</v>
      </c>
      <c r="C9" s="15">
        <f>'[21]2563'!$B$6</f>
        <v>2387</v>
      </c>
      <c r="D9" s="15">
        <f>'[22]2563'!$B$6</f>
        <v>1574</v>
      </c>
      <c r="E9" s="15">
        <f>'[23]2563'!$B$6</f>
        <v>7158</v>
      </c>
      <c r="F9" s="15">
        <f>'[24]2563'!$B$6</f>
        <v>3076</v>
      </c>
      <c r="G9" s="15">
        <f>'[25]2563'!$B$6</f>
        <v>3728</v>
      </c>
      <c r="H9" s="15">
        <f>'[26]2563'!$B$6</f>
        <v>14147</v>
      </c>
      <c r="I9" s="15">
        <f>'[27]2563'!$B$6</f>
        <v>2894</v>
      </c>
      <c r="J9" s="15">
        <f>'[28]2563'!$B$6</f>
        <v>992</v>
      </c>
      <c r="K9" s="15">
        <f>'[29]2563'!$B$6</f>
        <v>1694</v>
      </c>
      <c r="L9" s="15">
        <f>'[30]2563'!$B$6</f>
        <v>1036</v>
      </c>
      <c r="M9" s="15">
        <f>'[31]2563'!$B$6</f>
        <v>1654</v>
      </c>
      <c r="N9" s="15">
        <f>'[32]2563'!$B$6</f>
        <v>2850</v>
      </c>
      <c r="O9" s="15">
        <f>'[33]2563'!$B$6</f>
        <v>8083</v>
      </c>
      <c r="P9" s="15">
        <f>'[34]2563'!$B$6</f>
        <v>1487</v>
      </c>
      <c r="Q9" s="15">
        <f>'[35]2563'!$B$6</f>
        <v>3170</v>
      </c>
      <c r="R9" s="15">
        <f>'[36]2563'!$B$6</f>
        <v>13498</v>
      </c>
      <c r="S9" s="15">
        <f>'[37]2563'!$B$6</f>
        <v>2470</v>
      </c>
      <c r="T9" s="15">
        <f>'[38]2563'!$B$6</f>
        <v>3311</v>
      </c>
      <c r="U9" s="15">
        <f>'[39]2563'!$B$6</f>
        <v>3702</v>
      </c>
      <c r="V9" s="15">
        <f>'[40]2563'!$B$6</f>
        <v>1454</v>
      </c>
    </row>
    <row r="10" spans="1:22" ht="18.95" customHeight="1" x14ac:dyDescent="0.45">
      <c r="A10" s="14" t="s">
        <v>28</v>
      </c>
      <c r="B10" s="15">
        <f t="shared" ref="B10:B25" si="2">SUM(C10:V10)</f>
        <v>2671</v>
      </c>
      <c r="C10" s="15">
        <f>'[21]2563'!$B$7</f>
        <v>91</v>
      </c>
      <c r="D10" s="15">
        <f>'[22]2563'!$B$7</f>
        <v>56</v>
      </c>
      <c r="E10" s="15">
        <f>'[23]2563'!$B$7</f>
        <v>197</v>
      </c>
      <c r="F10" s="15">
        <f>'[24]2563'!$B$7</f>
        <v>97</v>
      </c>
      <c r="G10" s="15">
        <f>'[25]2563'!$B$7</f>
        <v>117</v>
      </c>
      <c r="H10" s="15">
        <f>'[26]2563'!$B$7</f>
        <v>457</v>
      </c>
      <c r="I10" s="15">
        <f>'[27]2563'!$B$7</f>
        <v>162</v>
      </c>
      <c r="J10" s="15">
        <f>'[28]2563'!$B$7</f>
        <v>32</v>
      </c>
      <c r="K10" s="15">
        <f>'[29]2563'!$B$7</f>
        <v>73</v>
      </c>
      <c r="L10" s="15">
        <f>'[30]2563'!$B$7</f>
        <v>41</v>
      </c>
      <c r="M10" s="15">
        <f>'[31]2563'!$B$7</f>
        <v>62</v>
      </c>
      <c r="N10" s="15">
        <f>'[32]2563'!$B$7</f>
        <v>125</v>
      </c>
      <c r="O10" s="15">
        <f>'[33]2563'!$B$7</f>
        <v>205</v>
      </c>
      <c r="P10" s="15">
        <f>'[34]2563'!$B$7</f>
        <v>103</v>
      </c>
      <c r="Q10" s="15">
        <f>'[35]2563'!$B$7</f>
        <v>125</v>
      </c>
      <c r="R10" s="15">
        <f>'[36]2563'!$B$7</f>
        <v>356</v>
      </c>
      <c r="S10" s="15">
        <f>'[37]2563'!$B$7</f>
        <v>111</v>
      </c>
      <c r="T10" s="15">
        <f>'[38]2563'!$B$7</f>
        <v>89</v>
      </c>
      <c r="U10" s="15">
        <f>'[39]2563'!$B$7</f>
        <v>117</v>
      </c>
      <c r="V10" s="15">
        <f>'[40]2563'!$B$7</f>
        <v>55</v>
      </c>
    </row>
    <row r="11" spans="1:22" ht="18.95" customHeight="1" x14ac:dyDescent="0.45">
      <c r="A11" s="14" t="s">
        <v>29</v>
      </c>
      <c r="B11" s="15">
        <f t="shared" si="2"/>
        <v>47685</v>
      </c>
      <c r="C11" s="15">
        <f>'[21]2563'!$B$8</f>
        <v>1407</v>
      </c>
      <c r="D11" s="15">
        <f>'[22]2563'!$B$8</f>
        <v>1255</v>
      </c>
      <c r="E11" s="15">
        <f>'[23]2563'!$B$8</f>
        <v>5346</v>
      </c>
      <c r="F11" s="15">
        <f>'[24]2563'!$B$8</f>
        <v>2465</v>
      </c>
      <c r="G11" s="15">
        <f>'[25]2563'!$B$8</f>
        <v>2214</v>
      </c>
      <c r="H11" s="15">
        <f>'[26]2563'!$B$8</f>
        <v>6603</v>
      </c>
      <c r="I11" s="15">
        <f>'[27]2563'!$B$8</f>
        <v>1882</v>
      </c>
      <c r="J11" s="15">
        <f>'[28]2563'!$B$8</f>
        <v>863</v>
      </c>
      <c r="K11" s="15">
        <f>'[29]2563'!$B$8</f>
        <v>1228</v>
      </c>
      <c r="L11" s="15">
        <f>'[30]2563'!$B$8</f>
        <v>714</v>
      </c>
      <c r="M11" s="15">
        <f>'[31]2563'!$B$8</f>
        <v>810</v>
      </c>
      <c r="N11" s="15">
        <f>'[32]2563'!$B$8</f>
        <v>2064</v>
      </c>
      <c r="O11" s="15">
        <f>'[33]2563'!$B$8</f>
        <v>3951</v>
      </c>
      <c r="P11" s="15">
        <f>'[34]2563'!$B$8</f>
        <v>884</v>
      </c>
      <c r="Q11" s="15">
        <f>'[35]2563'!$B$8</f>
        <v>1971</v>
      </c>
      <c r="R11" s="15">
        <f>'[36]2563'!$B$8</f>
        <v>7264</v>
      </c>
      <c r="S11" s="15">
        <f>'[37]2563'!$B$8</f>
        <v>1448</v>
      </c>
      <c r="T11" s="15">
        <f>'[38]2563'!$B$8</f>
        <v>2023</v>
      </c>
      <c r="U11" s="15">
        <f>'[39]2563'!$B$8</f>
        <v>2299</v>
      </c>
      <c r="V11" s="15">
        <f>'[40]2563'!$B$8</f>
        <v>994</v>
      </c>
    </row>
    <row r="12" spans="1:22" ht="18.95" customHeight="1" x14ac:dyDescent="0.45">
      <c r="A12" s="14" t="s">
        <v>30</v>
      </c>
      <c r="B12" s="15">
        <f t="shared" si="2"/>
        <v>6</v>
      </c>
      <c r="C12" s="15">
        <f>'[21]2563'!$B$9</f>
        <v>0</v>
      </c>
      <c r="D12" s="15">
        <f>'[22]2563'!$B$9</f>
        <v>1</v>
      </c>
      <c r="E12" s="15">
        <f>'[23]2563'!$B$9</f>
        <v>0</v>
      </c>
      <c r="F12" s="15">
        <f>'[24]2563'!$B$9</f>
        <v>0</v>
      </c>
      <c r="G12" s="15">
        <f>'[25]2563'!$B$9</f>
        <v>0</v>
      </c>
      <c r="H12" s="15">
        <f>'[26]2563'!$B$9</f>
        <v>3</v>
      </c>
      <c r="I12" s="15">
        <f>'[27]2563'!$B$9</f>
        <v>0</v>
      </c>
      <c r="J12" s="15">
        <f>'[28]2563'!$B$9</f>
        <v>1</v>
      </c>
      <c r="K12" s="15">
        <f>'[29]2563'!$B$9</f>
        <v>0</v>
      </c>
      <c r="L12" s="15">
        <f>'[30]2563'!$B$9</f>
        <v>0</v>
      </c>
      <c r="M12" s="15">
        <f>'[31]2563'!$B$9</f>
        <v>0</v>
      </c>
      <c r="N12" s="15">
        <f>'[32]2563'!$B$9</f>
        <v>0</v>
      </c>
      <c r="O12" s="15">
        <f>'[33]2563'!$B$9</f>
        <v>0</v>
      </c>
      <c r="P12" s="15">
        <f>'[34]2563'!$B$9</f>
        <v>0</v>
      </c>
      <c r="Q12" s="15">
        <f>'[35]2563'!$B$9</f>
        <v>0</v>
      </c>
      <c r="R12" s="15">
        <f>'[36]2563'!$B$9</f>
        <v>1</v>
      </c>
      <c r="S12" s="15">
        <f>'[37]2563'!$B$9</f>
        <v>0</v>
      </c>
      <c r="T12" s="15">
        <f>'[38]2563'!$B$9</f>
        <v>0</v>
      </c>
      <c r="U12" s="15">
        <f>'[39]2563'!$B$9</f>
        <v>0</v>
      </c>
      <c r="V12" s="15">
        <f>'[40]2563'!$B$9</f>
        <v>0</v>
      </c>
    </row>
    <row r="13" spans="1:22" ht="18.95" customHeight="1" x14ac:dyDescent="0.45">
      <c r="A13" s="14" t="s">
        <v>31</v>
      </c>
      <c r="B13" s="15">
        <f t="shared" si="2"/>
        <v>0</v>
      </c>
      <c r="C13" s="15">
        <f>'[21]2563'!$B$10</f>
        <v>0</v>
      </c>
      <c r="D13" s="15">
        <f>'[22]2563'!$B$10</f>
        <v>0</v>
      </c>
      <c r="E13" s="15">
        <f>'[23]2563'!$B$10</f>
        <v>0</v>
      </c>
      <c r="F13" s="15">
        <f>'[24]2563'!$B$10</f>
        <v>0</v>
      </c>
      <c r="G13" s="15">
        <f>'[25]2563'!$B$10</f>
        <v>0</v>
      </c>
      <c r="H13" s="15">
        <f>'[26]2563'!$B$10</f>
        <v>0</v>
      </c>
      <c r="I13" s="15">
        <f>'[27]2563'!$B$10</f>
        <v>0</v>
      </c>
      <c r="J13" s="15">
        <f>'[28]2563'!$B$10</f>
        <v>0</v>
      </c>
      <c r="K13" s="15">
        <f>'[29]2563'!$B$10</f>
        <v>0</v>
      </c>
      <c r="L13" s="15">
        <f>'[30]2563'!$B$10</f>
        <v>0</v>
      </c>
      <c r="M13" s="15">
        <f>'[31]2563'!$B$10</f>
        <v>0</v>
      </c>
      <c r="N13" s="15">
        <f>'[32]2563'!$B$10</f>
        <v>0</v>
      </c>
      <c r="O13" s="15">
        <f>'[33]2563'!$B$10</f>
        <v>0</v>
      </c>
      <c r="P13" s="15">
        <f>'[34]2563'!$B$10</f>
        <v>0</v>
      </c>
      <c r="Q13" s="15">
        <f>'[35]2563'!$B$10</f>
        <v>0</v>
      </c>
      <c r="R13" s="15">
        <f>'[36]2563'!$B$10</f>
        <v>0</v>
      </c>
      <c r="S13" s="15">
        <f>'[37]2563'!$B$10</f>
        <v>0</v>
      </c>
      <c r="T13" s="15">
        <f>'[38]2563'!$B$10</f>
        <v>0</v>
      </c>
      <c r="U13" s="15">
        <f>'[39]2563'!$B$10</f>
        <v>0</v>
      </c>
      <c r="V13" s="15">
        <f>'[40]2563'!$B$10</f>
        <v>0</v>
      </c>
    </row>
    <row r="14" spans="1:22" ht="18.95" customHeight="1" x14ac:dyDescent="0.45">
      <c r="A14" s="14" t="s">
        <v>32</v>
      </c>
      <c r="B14" s="15">
        <f t="shared" si="2"/>
        <v>58</v>
      </c>
      <c r="C14" s="15">
        <f>'[21]2563'!$B$11</f>
        <v>0</v>
      </c>
      <c r="D14" s="15">
        <f>'[22]2563'!$B$11</f>
        <v>0</v>
      </c>
      <c r="E14" s="15">
        <f>'[23]2563'!$B$11</f>
        <v>27</v>
      </c>
      <c r="F14" s="15">
        <f>'[24]2563'!$B$11</f>
        <v>0</v>
      </c>
      <c r="G14" s="15">
        <f>'[25]2563'!$B$11</f>
        <v>1</v>
      </c>
      <c r="H14" s="15">
        <f>'[26]2563'!$B$11</f>
        <v>1</v>
      </c>
      <c r="I14" s="15">
        <f>'[27]2563'!$B$11</f>
        <v>0</v>
      </c>
      <c r="J14" s="15">
        <f>'[28]2563'!$B$11</f>
        <v>0</v>
      </c>
      <c r="K14" s="15">
        <f>'[29]2563'!$B$11</f>
        <v>0</v>
      </c>
      <c r="L14" s="15">
        <f>'[30]2563'!$B$11</f>
        <v>0</v>
      </c>
      <c r="M14" s="15">
        <f>'[31]2563'!$B$11</f>
        <v>0</v>
      </c>
      <c r="N14" s="15">
        <f>'[32]2563'!$B$11</f>
        <v>0</v>
      </c>
      <c r="O14" s="15">
        <f>'[33]2563'!$B$11</f>
        <v>0</v>
      </c>
      <c r="P14" s="15">
        <f>'[34]2563'!$B$11</f>
        <v>0</v>
      </c>
      <c r="Q14" s="15">
        <f>'[35]2563'!$B$11</f>
        <v>0</v>
      </c>
      <c r="R14" s="15">
        <f>'[36]2563'!$B$11</f>
        <v>26</v>
      </c>
      <c r="S14" s="15">
        <f>'[37]2563'!$B$11</f>
        <v>0</v>
      </c>
      <c r="T14" s="15">
        <f>'[38]2563'!$B$11</f>
        <v>1</v>
      </c>
      <c r="U14" s="15">
        <f>'[39]2563'!$B$11</f>
        <v>1</v>
      </c>
      <c r="V14" s="15">
        <f>'[40]2563'!$B$11</f>
        <v>1</v>
      </c>
    </row>
    <row r="15" spans="1:22" ht="18.95" customHeight="1" x14ac:dyDescent="0.45">
      <c r="A15" s="14" t="s">
        <v>33</v>
      </c>
      <c r="B15" s="15">
        <f t="shared" si="2"/>
        <v>0</v>
      </c>
      <c r="C15" s="15">
        <f>'[21]2563'!$B$14</f>
        <v>0</v>
      </c>
      <c r="D15" s="15">
        <f>'[22]2563'!$B$14</f>
        <v>0</v>
      </c>
      <c r="E15" s="15">
        <f>'[23]2563'!$B$14</f>
        <v>0</v>
      </c>
      <c r="F15" s="15">
        <f>'[24]2563'!$B$14</f>
        <v>0</v>
      </c>
      <c r="G15" s="15">
        <f>'[25]2563'!$B$14</f>
        <v>0</v>
      </c>
      <c r="H15" s="15">
        <f>'[26]2563'!$B$14</f>
        <v>0</v>
      </c>
      <c r="I15" s="15">
        <f>'[27]2563'!$B$14</f>
        <v>0</v>
      </c>
      <c r="J15" s="15">
        <f>'[28]2563'!$B$14</f>
        <v>0</v>
      </c>
      <c r="K15" s="15">
        <f>'[29]2563'!$B$14</f>
        <v>0</v>
      </c>
      <c r="L15" s="15">
        <f>'[30]2563'!$B$14</f>
        <v>0</v>
      </c>
      <c r="M15" s="15">
        <f>'[31]2563'!$B$14</f>
        <v>0</v>
      </c>
      <c r="N15" s="15">
        <f>'[32]2563'!$B$14</f>
        <v>0</v>
      </c>
      <c r="O15" s="15">
        <f>'[33]2563'!$B$14</f>
        <v>0</v>
      </c>
      <c r="P15" s="15">
        <f>'[34]2563'!$B$14</f>
        <v>0</v>
      </c>
      <c r="Q15" s="15">
        <f>'[35]2563'!$B$14</f>
        <v>0</v>
      </c>
      <c r="R15" s="15">
        <f>'[36]2563'!$B$14</f>
        <v>0</v>
      </c>
      <c r="S15" s="15">
        <f>'[37]2563'!$B$14</f>
        <v>0</v>
      </c>
      <c r="T15" s="15">
        <f>'[38]2563'!$B$14</f>
        <v>0</v>
      </c>
      <c r="U15" s="15">
        <f>'[39]2563'!$B$14</f>
        <v>0</v>
      </c>
      <c r="V15" s="15">
        <f>'[40]2563'!$B$14</f>
        <v>0</v>
      </c>
    </row>
    <row r="16" spans="1:22" ht="18.95" customHeight="1" x14ac:dyDescent="0.45">
      <c r="A16" s="14" t="s">
        <v>34</v>
      </c>
      <c r="B16" s="15">
        <f t="shared" si="2"/>
        <v>15</v>
      </c>
      <c r="C16" s="15">
        <f>'[21]2563'!$B$15</f>
        <v>0</v>
      </c>
      <c r="D16" s="15">
        <f>'[22]2563'!$B$15</f>
        <v>0</v>
      </c>
      <c r="E16" s="15">
        <f>'[23]2563'!$B$15</f>
        <v>6</v>
      </c>
      <c r="F16" s="15">
        <f>'[24]2563'!$B$15</f>
        <v>0</v>
      </c>
      <c r="G16" s="15">
        <f>'[25]2563'!$B$15</f>
        <v>0</v>
      </c>
      <c r="H16" s="15">
        <f>'[26]2563'!$B$15</f>
        <v>8</v>
      </c>
      <c r="I16" s="15">
        <f>'[27]2563'!$B$15</f>
        <v>0</v>
      </c>
      <c r="J16" s="15">
        <f>'[28]2563'!$B$15</f>
        <v>0</v>
      </c>
      <c r="K16" s="15">
        <f>'[29]2563'!$B$15</f>
        <v>0</v>
      </c>
      <c r="L16" s="15">
        <f>'[30]2563'!$B$15</f>
        <v>0</v>
      </c>
      <c r="M16" s="15">
        <f>'[31]2563'!$B$15</f>
        <v>0</v>
      </c>
      <c r="N16" s="15">
        <f>'[32]2563'!$B$15</f>
        <v>0</v>
      </c>
      <c r="O16" s="15">
        <f>'[33]2563'!$B$15</f>
        <v>0</v>
      </c>
      <c r="P16" s="15">
        <f>'[34]2563'!$B$15</f>
        <v>0</v>
      </c>
      <c r="Q16" s="15">
        <f>'[35]2563'!$B$15</f>
        <v>0</v>
      </c>
      <c r="R16" s="15">
        <f>'[36]2563'!$B$15</f>
        <v>1</v>
      </c>
      <c r="S16" s="15">
        <f>'[37]2563'!$B$15</f>
        <v>0</v>
      </c>
      <c r="T16" s="15">
        <f>'[38]2563'!$B$15</f>
        <v>0</v>
      </c>
      <c r="U16" s="15">
        <f>'[39]2563'!$B$15</f>
        <v>0</v>
      </c>
      <c r="V16" s="15">
        <f>'[40]2563'!$B$15</f>
        <v>0</v>
      </c>
    </row>
    <row r="17" spans="1:22" ht="18.95" customHeight="1" x14ac:dyDescent="0.45">
      <c r="A17" s="14" t="s">
        <v>35</v>
      </c>
      <c r="B17" s="15">
        <f t="shared" si="2"/>
        <v>2</v>
      </c>
      <c r="C17" s="15">
        <f>'[21]2563'!$B$16</f>
        <v>0</v>
      </c>
      <c r="D17" s="15">
        <f>'[22]2563'!$B$16</f>
        <v>0</v>
      </c>
      <c r="E17" s="15">
        <f>'[23]2563'!$B$16</f>
        <v>0</v>
      </c>
      <c r="F17" s="15">
        <f>'[24]2563'!$B$16</f>
        <v>0</v>
      </c>
      <c r="G17" s="15">
        <f>'[25]2563'!$B$16</f>
        <v>0</v>
      </c>
      <c r="H17" s="15">
        <f>'[26]2563'!$B$16</f>
        <v>0</v>
      </c>
      <c r="I17" s="15">
        <f>'[27]2563'!$B$16</f>
        <v>0</v>
      </c>
      <c r="J17" s="15">
        <f>'[28]2563'!$B$16</f>
        <v>0</v>
      </c>
      <c r="K17" s="15">
        <f>'[29]2563'!$B$16</f>
        <v>0</v>
      </c>
      <c r="L17" s="15">
        <f>'[30]2563'!$B$16</f>
        <v>0</v>
      </c>
      <c r="M17" s="15">
        <f>'[31]2563'!$B$16</f>
        <v>0</v>
      </c>
      <c r="N17" s="15">
        <f>'[32]2563'!$B$16</f>
        <v>0</v>
      </c>
      <c r="O17" s="15">
        <f>'[33]2563'!$B$16</f>
        <v>1</v>
      </c>
      <c r="P17" s="15">
        <f>'[34]2563'!$B$16</f>
        <v>0</v>
      </c>
      <c r="Q17" s="15">
        <f>'[35]2563'!$B$16</f>
        <v>0</v>
      </c>
      <c r="R17" s="15">
        <f>'[36]2563'!$B$16</f>
        <v>0</v>
      </c>
      <c r="S17" s="15">
        <f>'[37]2563'!$B$16</f>
        <v>0</v>
      </c>
      <c r="T17" s="15">
        <f>'[38]2563'!$B$16</f>
        <v>0</v>
      </c>
      <c r="U17" s="15">
        <f>'[39]2563'!$B$16</f>
        <v>0</v>
      </c>
      <c r="V17" s="15">
        <f>'[40]2563'!$B$16</f>
        <v>1</v>
      </c>
    </row>
    <row r="18" spans="1:22" ht="18.95" customHeight="1" x14ac:dyDescent="0.45">
      <c r="A18" s="14" t="s">
        <v>36</v>
      </c>
      <c r="B18" s="15">
        <f t="shared" si="2"/>
        <v>0</v>
      </c>
      <c r="C18" s="15">
        <f>'[21]2563'!$B$17</f>
        <v>0</v>
      </c>
      <c r="D18" s="15">
        <f>'[22]2563'!$B$17</f>
        <v>0</v>
      </c>
      <c r="E18" s="15">
        <f>'[23]2563'!$B$17</f>
        <v>0</v>
      </c>
      <c r="F18" s="15">
        <f>'[24]2563'!$B$17</f>
        <v>0</v>
      </c>
      <c r="G18" s="15">
        <f>'[25]2563'!$B$17</f>
        <v>0</v>
      </c>
      <c r="H18" s="15">
        <f>'[26]2563'!$B$17</f>
        <v>0</v>
      </c>
      <c r="I18" s="15">
        <f>'[27]2563'!$B$17</f>
        <v>0</v>
      </c>
      <c r="J18" s="15">
        <f>'[28]2563'!$B$17</f>
        <v>0</v>
      </c>
      <c r="K18" s="15">
        <f>'[29]2563'!$B$17</f>
        <v>0</v>
      </c>
      <c r="L18" s="15">
        <f>'[30]2563'!$B$17</f>
        <v>0</v>
      </c>
      <c r="M18" s="15">
        <f>'[31]2563'!$B$17</f>
        <v>0</v>
      </c>
      <c r="N18" s="15">
        <f>'[32]2563'!$B$17</f>
        <v>0</v>
      </c>
      <c r="O18" s="15">
        <f>'[33]2563'!$B$17</f>
        <v>0</v>
      </c>
      <c r="P18" s="15">
        <f>'[34]2563'!$B$17</f>
        <v>0</v>
      </c>
      <c r="Q18" s="15">
        <f>'[35]2563'!$B$17</f>
        <v>0</v>
      </c>
      <c r="R18" s="15">
        <f>'[36]2563'!$B$17</f>
        <v>0</v>
      </c>
      <c r="S18" s="15">
        <f>'[37]2563'!$B$17</f>
        <v>0</v>
      </c>
      <c r="T18" s="15">
        <f>'[38]2563'!$B$17</f>
        <v>0</v>
      </c>
      <c r="U18" s="15">
        <f>'[39]2563'!$B$17</f>
        <v>0</v>
      </c>
      <c r="V18" s="15">
        <f>'[40]2563'!$B$17</f>
        <v>0</v>
      </c>
    </row>
    <row r="19" spans="1:22" ht="18.95" customHeight="1" x14ac:dyDescent="0.45">
      <c r="A19" s="16" t="s">
        <v>37</v>
      </c>
      <c r="B19" s="15">
        <f t="shared" si="2"/>
        <v>0</v>
      </c>
      <c r="C19" s="15">
        <f>'[21]2563'!$B$18</f>
        <v>0</v>
      </c>
      <c r="D19" s="15">
        <f>'[22]2563'!$B$18</f>
        <v>0</v>
      </c>
      <c r="E19" s="15">
        <f>'[23]2563'!$B$18</f>
        <v>0</v>
      </c>
      <c r="F19" s="15">
        <f>'[24]2563'!$B$18</f>
        <v>0</v>
      </c>
      <c r="G19" s="15">
        <f>'[25]2563'!$B$18</f>
        <v>0</v>
      </c>
      <c r="H19" s="15">
        <f>'[26]2563'!$B$18</f>
        <v>0</v>
      </c>
      <c r="I19" s="15">
        <f>'[27]2563'!$B$18</f>
        <v>0</v>
      </c>
      <c r="J19" s="15">
        <f>'[28]2563'!$B$18</f>
        <v>0</v>
      </c>
      <c r="K19" s="15">
        <f>'[29]2563'!$B$18</f>
        <v>0</v>
      </c>
      <c r="L19" s="15">
        <f>'[30]2563'!$B$18</f>
        <v>0</v>
      </c>
      <c r="M19" s="15">
        <f>'[31]2563'!$B$18</f>
        <v>0</v>
      </c>
      <c r="N19" s="15">
        <f>'[32]2563'!$B$18</f>
        <v>0</v>
      </c>
      <c r="O19" s="15">
        <f>'[33]2563'!$B$18</f>
        <v>0</v>
      </c>
      <c r="P19" s="15">
        <f>'[34]2563'!$B$18</f>
        <v>0</v>
      </c>
      <c r="Q19" s="15">
        <f>'[35]2563'!$B$18</f>
        <v>0</v>
      </c>
      <c r="R19" s="15">
        <f>'[36]2563'!$B$18</f>
        <v>0</v>
      </c>
      <c r="S19" s="15">
        <f>'[37]2563'!$B$18</f>
        <v>0</v>
      </c>
      <c r="T19" s="15">
        <f>'[38]2563'!$B$18</f>
        <v>0</v>
      </c>
      <c r="U19" s="15">
        <f>'[39]2563'!$B$18</f>
        <v>0</v>
      </c>
      <c r="V19" s="15">
        <f>'[40]2563'!$B$18</f>
        <v>0</v>
      </c>
    </row>
    <row r="20" spans="1:22" ht="18.95" customHeight="1" x14ac:dyDescent="0.45">
      <c r="A20" s="16" t="s">
        <v>38</v>
      </c>
      <c r="B20" s="15">
        <f t="shared" si="2"/>
        <v>422349</v>
      </c>
      <c r="C20" s="15">
        <f>'[21]2563'!$B$19</f>
        <v>12866</v>
      </c>
      <c r="D20" s="15">
        <f>'[22]2563'!$B$19</f>
        <v>10369</v>
      </c>
      <c r="E20" s="15">
        <f>'[23]2563'!$B$19</f>
        <v>35902</v>
      </c>
      <c r="F20" s="15">
        <f>'[24]2563'!$B$19</f>
        <v>21116</v>
      </c>
      <c r="G20" s="15">
        <f>'[25]2563'!$B$19</f>
        <v>26967</v>
      </c>
      <c r="H20" s="15">
        <f>'[26]2563'!$B$19</f>
        <v>40460</v>
      </c>
      <c r="I20" s="15">
        <f>'[27]2563'!$B$19</f>
        <v>28639</v>
      </c>
      <c r="J20" s="15">
        <f>'[28]2563'!$B$19</f>
        <v>5698</v>
      </c>
      <c r="K20" s="15">
        <f>'[29]2563'!$B$19</f>
        <v>7149</v>
      </c>
      <c r="L20" s="15">
        <f>'[30]2563'!$B$19</f>
        <v>7699</v>
      </c>
      <c r="M20" s="15">
        <f>'[31]2563'!$B$19</f>
        <v>11892</v>
      </c>
      <c r="N20" s="15">
        <f>'[32]2563'!$B$19</f>
        <v>13181</v>
      </c>
      <c r="O20" s="15">
        <f>'[33]2563'!$B$19</f>
        <v>40853</v>
      </c>
      <c r="P20" s="15">
        <f>'[34]2563'!$B$19</f>
        <v>11139</v>
      </c>
      <c r="Q20" s="15">
        <f>'[35]2563'!$B$19</f>
        <v>30869</v>
      </c>
      <c r="R20" s="15">
        <f>'[36]2563'!$B$19</f>
        <v>39225</v>
      </c>
      <c r="S20" s="15">
        <f>'[37]2563'!$B$19</f>
        <v>15497</v>
      </c>
      <c r="T20" s="15">
        <f>'[38]2563'!$B$19</f>
        <v>29920</v>
      </c>
      <c r="U20" s="15">
        <f>'[39]2563'!$B$19</f>
        <v>24149</v>
      </c>
      <c r="V20" s="15">
        <f>'[40]2563'!$B$19</f>
        <v>8759</v>
      </c>
    </row>
    <row r="21" spans="1:22" ht="18.95" customHeight="1" x14ac:dyDescent="0.45">
      <c r="A21" s="16" t="s">
        <v>39</v>
      </c>
      <c r="B21" s="15">
        <f t="shared" si="2"/>
        <v>25588</v>
      </c>
      <c r="C21" s="15">
        <f>'[21]2563'!$B$20</f>
        <v>1333</v>
      </c>
      <c r="D21" s="15">
        <f>'[22]2563'!$B$20</f>
        <v>592</v>
      </c>
      <c r="E21" s="15">
        <f>'[23]2563'!$B$20</f>
        <v>2436</v>
      </c>
      <c r="F21" s="15">
        <f>'[24]2563'!$B$20</f>
        <v>1669</v>
      </c>
      <c r="G21" s="15">
        <f>'[25]2563'!$B$20</f>
        <v>1494</v>
      </c>
      <c r="H21" s="15">
        <f>'[26]2563'!$B$20</f>
        <v>3480</v>
      </c>
      <c r="I21" s="15">
        <f>'[27]2563'!$B$20</f>
        <v>1291</v>
      </c>
      <c r="J21" s="15">
        <f>'[28]2563'!$B$20</f>
        <v>411</v>
      </c>
      <c r="K21" s="15">
        <f>'[29]2563'!$B$20</f>
        <v>1048</v>
      </c>
      <c r="L21" s="15">
        <f>'[30]2563'!$B$20</f>
        <v>337</v>
      </c>
      <c r="M21" s="15">
        <f>'[31]2563'!$B$20</f>
        <v>610</v>
      </c>
      <c r="N21" s="15">
        <f>'[32]2563'!$B$20</f>
        <v>859</v>
      </c>
      <c r="O21" s="15">
        <f>'[33]2563'!$B$20</f>
        <v>2612</v>
      </c>
      <c r="P21" s="15">
        <f>'[34]2563'!$B$20</f>
        <v>669</v>
      </c>
      <c r="Q21" s="15">
        <f>'[35]2563'!$B$20</f>
        <v>1466</v>
      </c>
      <c r="R21" s="15">
        <f>'[36]2563'!$B$20</f>
        <v>1422</v>
      </c>
      <c r="S21" s="15">
        <f>'[37]2563'!$B$20</f>
        <v>1363</v>
      </c>
      <c r="T21" s="15">
        <f>'[38]2563'!$B$20</f>
        <v>926</v>
      </c>
      <c r="U21" s="15">
        <f>'[39]2563'!$B$20</f>
        <v>1226</v>
      </c>
      <c r="V21" s="15">
        <f>'[40]2563'!$B$20</f>
        <v>344</v>
      </c>
    </row>
    <row r="22" spans="1:22" ht="18.95" customHeight="1" x14ac:dyDescent="0.45">
      <c r="A22" s="16" t="s">
        <v>40</v>
      </c>
      <c r="B22" s="15">
        <f t="shared" si="2"/>
        <v>176</v>
      </c>
      <c r="C22" s="15">
        <f>'[21]2563'!$B$21</f>
        <v>12</v>
      </c>
      <c r="D22" s="15">
        <f>'[22]2563'!$B$21</f>
        <v>13</v>
      </c>
      <c r="E22" s="15">
        <f>'[23]2563'!$B$21</f>
        <v>12</v>
      </c>
      <c r="F22" s="15">
        <f>'[24]2563'!$B$21</f>
        <v>16</v>
      </c>
      <c r="G22" s="15">
        <f>'[25]2563'!$B$21</f>
        <v>16</v>
      </c>
      <c r="H22" s="15">
        <f>'[26]2563'!$B$21</f>
        <v>23</v>
      </c>
      <c r="I22" s="15">
        <f>'[27]2563'!$B$21</f>
        <v>19</v>
      </c>
      <c r="J22" s="15">
        <f>'[28]2563'!$B$21</f>
        <v>1</v>
      </c>
      <c r="K22" s="15">
        <f>'[29]2563'!$B$21</f>
        <v>10</v>
      </c>
      <c r="L22" s="15">
        <f>'[30]2563'!$B$21</f>
        <v>7</v>
      </c>
      <c r="M22" s="15">
        <f>'[31]2563'!$B$21</f>
        <v>1</v>
      </c>
      <c r="N22" s="15">
        <f>'[32]2563'!$B$21</f>
        <v>7</v>
      </c>
      <c r="O22" s="15">
        <f>'[33]2563'!$B$21</f>
        <v>14</v>
      </c>
      <c r="P22" s="15">
        <f>'[34]2563'!$B$21</f>
        <v>2</v>
      </c>
      <c r="Q22" s="15">
        <f>'[35]2563'!$B$21</f>
        <v>4</v>
      </c>
      <c r="R22" s="15">
        <f>'[36]2563'!$B$21</f>
        <v>7</v>
      </c>
      <c r="S22" s="15">
        <f>'[37]2563'!$B$21</f>
        <v>3</v>
      </c>
      <c r="T22" s="15">
        <f>'[38]2563'!$B$21</f>
        <v>2</v>
      </c>
      <c r="U22" s="15">
        <f>'[39]2563'!$B$21</f>
        <v>7</v>
      </c>
      <c r="V22" s="15">
        <f>'[40]2563'!$B$21</f>
        <v>0</v>
      </c>
    </row>
    <row r="23" spans="1:22" ht="18.95" customHeight="1" x14ac:dyDescent="0.45">
      <c r="A23" s="16" t="s">
        <v>41</v>
      </c>
      <c r="B23" s="15">
        <f t="shared" si="2"/>
        <v>274</v>
      </c>
      <c r="C23" s="15">
        <f>'[21]2563'!$B$22</f>
        <v>245</v>
      </c>
      <c r="D23" s="15">
        <f>'[22]2563'!$B$22</f>
        <v>0</v>
      </c>
      <c r="E23" s="15">
        <f>'[23]2563'!$B$22</f>
        <v>0</v>
      </c>
      <c r="F23" s="15">
        <f>'[24]2563'!$B$22</f>
        <v>0</v>
      </c>
      <c r="G23" s="15">
        <f>'[25]2563'!$B$22</f>
        <v>2</v>
      </c>
      <c r="H23" s="15">
        <f>'[26]2563'!$B$22</f>
        <v>22</v>
      </c>
      <c r="I23" s="15">
        <f>'[27]2563'!$B$22</f>
        <v>1</v>
      </c>
      <c r="J23" s="15">
        <f>'[28]2563'!$B$22</f>
        <v>0</v>
      </c>
      <c r="K23" s="15">
        <f>'[29]2563'!$B$22</f>
        <v>0</v>
      </c>
      <c r="L23" s="15">
        <f>'[30]2563'!$B$22</f>
        <v>0</v>
      </c>
      <c r="M23" s="15">
        <f>'[31]2563'!$B$22</f>
        <v>0</v>
      </c>
      <c r="N23" s="15">
        <f>'[32]2563'!$B$22</f>
        <v>0</v>
      </c>
      <c r="O23" s="15">
        <f>'[33]2563'!$B$22</f>
        <v>3</v>
      </c>
      <c r="P23" s="15">
        <f>'[34]2563'!$B$22</f>
        <v>0</v>
      </c>
      <c r="Q23" s="15">
        <f>'[35]2563'!$B$22</f>
        <v>0</v>
      </c>
      <c r="R23" s="15">
        <f>'[36]2563'!$B$22</f>
        <v>0</v>
      </c>
      <c r="S23" s="15">
        <f>'[37]2563'!$B$22</f>
        <v>0</v>
      </c>
      <c r="T23" s="15">
        <f>'[38]2563'!$B$22</f>
        <v>0</v>
      </c>
      <c r="U23" s="15">
        <f>'[39]2563'!$B$22</f>
        <v>1</v>
      </c>
      <c r="V23" s="15">
        <f>'[40]2563'!$B$22</f>
        <v>0</v>
      </c>
    </row>
    <row r="24" spans="1:22" ht="18.95" customHeight="1" x14ac:dyDescent="0.45">
      <c r="A24" s="16" t="s">
        <v>42</v>
      </c>
      <c r="B24" s="15">
        <f t="shared" si="2"/>
        <v>53</v>
      </c>
      <c r="C24" s="15">
        <f>'[21]2563'!$B$23</f>
        <v>0</v>
      </c>
      <c r="D24" s="15">
        <f>'[22]2563'!$B$23</f>
        <v>0</v>
      </c>
      <c r="E24" s="15">
        <f>'[23]2563'!$B$23</f>
        <v>0</v>
      </c>
      <c r="F24" s="15">
        <f>'[24]2563'!$B$23</f>
        <v>0</v>
      </c>
      <c r="G24" s="15">
        <f>'[25]2563'!$B$23</f>
        <v>0</v>
      </c>
      <c r="H24" s="15">
        <f>'[26]2563'!$B$23</f>
        <v>47</v>
      </c>
      <c r="I24" s="15">
        <f>'[27]2563'!$B$23</f>
        <v>0</v>
      </c>
      <c r="J24" s="15">
        <f>'[28]2563'!$B$23</f>
        <v>0</v>
      </c>
      <c r="K24" s="15">
        <f>'[29]2563'!$B$23</f>
        <v>0</v>
      </c>
      <c r="L24" s="15">
        <f>'[30]2563'!$B$23</f>
        <v>0</v>
      </c>
      <c r="M24" s="15">
        <f>'[31]2563'!$B$23</f>
        <v>0</v>
      </c>
      <c r="N24" s="15">
        <f>'[32]2563'!$B$23</f>
        <v>0</v>
      </c>
      <c r="O24" s="15">
        <f>'[33]2563'!$B$23</f>
        <v>2</v>
      </c>
      <c r="P24" s="15">
        <f>'[34]2563'!$B$23</f>
        <v>0</v>
      </c>
      <c r="Q24" s="15">
        <f>'[35]2563'!$B$23</f>
        <v>0</v>
      </c>
      <c r="R24" s="15">
        <f>'[36]2563'!$B$23</f>
        <v>2</v>
      </c>
      <c r="S24" s="15">
        <f>'[37]2563'!$B$23</f>
        <v>2</v>
      </c>
      <c r="T24" s="15">
        <f>'[38]2563'!$B$23</f>
        <v>0</v>
      </c>
      <c r="U24" s="15">
        <f>'[39]2563'!$B$23</f>
        <v>0</v>
      </c>
      <c r="V24" s="15">
        <f>'[40]2563'!$B$23</f>
        <v>0</v>
      </c>
    </row>
    <row r="25" spans="1:22" ht="18.95" customHeight="1" x14ac:dyDescent="0.45">
      <c r="A25" s="16" t="s">
        <v>43</v>
      </c>
      <c r="B25" s="15">
        <f t="shared" si="2"/>
        <v>26</v>
      </c>
      <c r="C25" s="15">
        <f>'[21]2563'!$B$24</f>
        <v>0</v>
      </c>
      <c r="D25" s="15">
        <f>'[22]2563'!$B$24</f>
        <v>2</v>
      </c>
      <c r="E25" s="15">
        <f>'[23]2563'!$B$24</f>
        <v>0</v>
      </c>
      <c r="F25" s="15">
        <f>'[24]2563'!$B$24</f>
        <v>2</v>
      </c>
      <c r="G25" s="15">
        <f>'[25]2563'!$B$24</f>
        <v>5</v>
      </c>
      <c r="H25" s="15">
        <f>'[26]2563'!$B$24</f>
        <v>2</v>
      </c>
      <c r="I25" s="15">
        <f>'[27]2563'!$B$24</f>
        <v>4</v>
      </c>
      <c r="J25" s="15">
        <f>'[28]2563'!$B$24</f>
        <v>0</v>
      </c>
      <c r="K25" s="15">
        <f>'[29]2563'!$B$24</f>
        <v>0</v>
      </c>
      <c r="L25" s="15">
        <f>'[30]2563'!$B$24</f>
        <v>0</v>
      </c>
      <c r="M25" s="15">
        <f>'[31]2563'!$B$24</f>
        <v>0</v>
      </c>
      <c r="N25" s="15">
        <f>'[32]2563'!$B$24</f>
        <v>0</v>
      </c>
      <c r="O25" s="15">
        <f>'[33]2563'!$B$24</f>
        <v>0</v>
      </c>
      <c r="P25" s="15">
        <f>'[34]2563'!$B$24</f>
        <v>0</v>
      </c>
      <c r="Q25" s="15">
        <f>'[35]2563'!$B$24</f>
        <v>3</v>
      </c>
      <c r="R25" s="15">
        <f>'[36]2563'!$B$24</f>
        <v>7</v>
      </c>
      <c r="S25" s="15">
        <f>'[37]2563'!$B$24</f>
        <v>0</v>
      </c>
      <c r="T25" s="15">
        <f>'[38]2563'!$B$24</f>
        <v>1</v>
      </c>
      <c r="U25" s="15">
        <f>'[39]2563'!$B$24</f>
        <v>0</v>
      </c>
      <c r="V25" s="15">
        <f>'[40]2563'!$B$24</f>
        <v>0</v>
      </c>
    </row>
    <row r="26" spans="1:22" s="17" customFormat="1" ht="20.100000000000001" customHeight="1" x14ac:dyDescent="0.45">
      <c r="A26" s="59" t="s">
        <v>44</v>
      </c>
      <c r="B26" s="48">
        <f>B28+B32+B35</f>
        <v>14029</v>
      </c>
      <c r="C26" s="48">
        <f>C28+C32+C35</f>
        <v>793</v>
      </c>
      <c r="D26" s="48">
        <f t="shared" ref="D26:V26" si="3">D28+D32+D35</f>
        <v>369</v>
      </c>
      <c r="E26" s="48">
        <f t="shared" si="3"/>
        <v>1202</v>
      </c>
      <c r="F26" s="48">
        <f t="shared" si="3"/>
        <v>778</v>
      </c>
      <c r="G26" s="48">
        <f t="shared" si="3"/>
        <v>989</v>
      </c>
      <c r="H26" s="48">
        <f t="shared" si="3"/>
        <v>2038</v>
      </c>
      <c r="I26" s="48">
        <f t="shared" si="3"/>
        <v>764</v>
      </c>
      <c r="J26" s="48">
        <f t="shared" si="3"/>
        <v>185</v>
      </c>
      <c r="K26" s="48">
        <f t="shared" si="3"/>
        <v>382</v>
      </c>
      <c r="L26" s="48">
        <f t="shared" si="3"/>
        <v>246</v>
      </c>
      <c r="M26" s="48">
        <f t="shared" si="3"/>
        <v>376</v>
      </c>
      <c r="N26" s="48">
        <f t="shared" si="3"/>
        <v>544</v>
      </c>
      <c r="O26" s="48">
        <f t="shared" si="3"/>
        <v>881</v>
      </c>
      <c r="P26" s="48">
        <f t="shared" si="3"/>
        <v>387</v>
      </c>
      <c r="Q26" s="48">
        <f t="shared" si="3"/>
        <v>504</v>
      </c>
      <c r="R26" s="48">
        <f t="shared" si="3"/>
        <v>1271</v>
      </c>
      <c r="S26" s="48">
        <f t="shared" si="3"/>
        <v>616</v>
      </c>
      <c r="T26" s="48">
        <f t="shared" si="3"/>
        <v>682</v>
      </c>
      <c r="U26" s="48">
        <f t="shared" si="3"/>
        <v>737</v>
      </c>
      <c r="V26" s="48">
        <f t="shared" si="3"/>
        <v>285</v>
      </c>
    </row>
    <row r="27" spans="1:22" s="17" customFormat="1" ht="20.100000000000001" customHeight="1" x14ac:dyDescent="0.45">
      <c r="A27" s="60" t="s">
        <v>45</v>
      </c>
      <c r="B27" s="50"/>
      <c r="C27" s="50"/>
      <c r="D27" s="50"/>
      <c r="E27" s="61"/>
      <c r="F27" s="61"/>
      <c r="G27" s="50"/>
      <c r="H27" s="62"/>
      <c r="I27" s="50"/>
      <c r="J27" s="61"/>
      <c r="K27" s="61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7" customFormat="1" ht="20.100000000000001" customHeight="1" x14ac:dyDescent="0.45">
      <c r="A28" s="18" t="s">
        <v>46</v>
      </c>
      <c r="B28" s="19">
        <f>SUM(C28:V28)</f>
        <v>650</v>
      </c>
      <c r="C28" s="19">
        <f>SUM(C29:C31)</f>
        <v>36</v>
      </c>
      <c r="D28" s="19">
        <f t="shared" ref="D28:V28" si="4">SUM(D29:D31)</f>
        <v>13</v>
      </c>
      <c r="E28" s="19">
        <f t="shared" si="4"/>
        <v>72</v>
      </c>
      <c r="F28" s="19">
        <f t="shared" si="4"/>
        <v>37</v>
      </c>
      <c r="G28" s="19">
        <f t="shared" si="4"/>
        <v>18</v>
      </c>
      <c r="H28" s="19">
        <f t="shared" si="4"/>
        <v>128</v>
      </c>
      <c r="I28" s="19">
        <f t="shared" si="4"/>
        <v>42</v>
      </c>
      <c r="J28" s="19">
        <f t="shared" si="4"/>
        <v>6</v>
      </c>
      <c r="K28" s="19">
        <f t="shared" si="4"/>
        <v>21</v>
      </c>
      <c r="L28" s="19">
        <f t="shared" si="4"/>
        <v>11</v>
      </c>
      <c r="M28" s="19">
        <f t="shared" si="4"/>
        <v>19</v>
      </c>
      <c r="N28" s="19">
        <f t="shared" si="4"/>
        <v>21</v>
      </c>
      <c r="O28" s="19">
        <f t="shared" si="4"/>
        <v>43</v>
      </c>
      <c r="P28" s="19">
        <f t="shared" si="4"/>
        <v>23</v>
      </c>
      <c r="Q28" s="19">
        <f t="shared" si="4"/>
        <v>10</v>
      </c>
      <c r="R28" s="19">
        <f t="shared" si="4"/>
        <v>62</v>
      </c>
      <c r="S28" s="19">
        <f t="shared" si="4"/>
        <v>23</v>
      </c>
      <c r="T28" s="19">
        <f t="shared" si="4"/>
        <v>29</v>
      </c>
      <c r="U28" s="19">
        <f t="shared" si="4"/>
        <v>30</v>
      </c>
      <c r="V28" s="19">
        <f t="shared" si="4"/>
        <v>6</v>
      </c>
    </row>
    <row r="29" spans="1:22" ht="18.95" customHeight="1" x14ac:dyDescent="0.45">
      <c r="A29" s="20" t="s">
        <v>47</v>
      </c>
      <c r="B29" s="15">
        <f>SUM(C29:V29)</f>
        <v>233</v>
      </c>
      <c r="C29" s="15">
        <f>'[21]2563'!$B$27</f>
        <v>16</v>
      </c>
      <c r="D29" s="15">
        <f>'[22]2563'!$B$27</f>
        <v>5</v>
      </c>
      <c r="E29" s="15">
        <f>'[23]2563'!$B$27</f>
        <v>21</v>
      </c>
      <c r="F29" s="15">
        <f>'[24]2563'!$B$27</f>
        <v>5</v>
      </c>
      <c r="G29" s="15">
        <f>'[25]2563'!$B$27</f>
        <v>8</v>
      </c>
      <c r="H29" s="15">
        <f>'[26]2563'!$B$27</f>
        <v>37</v>
      </c>
      <c r="I29" s="15">
        <f>'[27]2563'!$B$27</f>
        <v>15</v>
      </c>
      <c r="J29" s="15">
        <f>'[28]2563'!$B$27</f>
        <v>1</v>
      </c>
      <c r="K29" s="15">
        <f>'[29]2563'!$B$27</f>
        <v>17</v>
      </c>
      <c r="L29" s="15">
        <f>'[30]2563'!$B$27</f>
        <v>1</v>
      </c>
      <c r="M29" s="15">
        <f>'[31]2563'!$B$27</f>
        <v>6</v>
      </c>
      <c r="N29" s="15">
        <f>'[32]2563'!$B$27</f>
        <v>5</v>
      </c>
      <c r="O29" s="15">
        <f>'[33]2563'!$B$27</f>
        <v>24</v>
      </c>
      <c r="P29" s="15">
        <f>'[34]2563'!$B$27</f>
        <v>4</v>
      </c>
      <c r="Q29" s="15">
        <f>'[35]2563'!$B$27</f>
        <v>3</v>
      </c>
      <c r="R29" s="15">
        <f>'[36]2563'!$B$27</f>
        <v>29</v>
      </c>
      <c r="S29" s="15">
        <f>'[37]2563'!$B$27</f>
        <v>11</v>
      </c>
      <c r="T29" s="15">
        <f>'[38]2563'!$B$27</f>
        <v>15</v>
      </c>
      <c r="U29" s="15">
        <f>'[39]2563'!$B$27</f>
        <v>9</v>
      </c>
      <c r="V29" s="15">
        <f>'[40]2563'!$B$27</f>
        <v>1</v>
      </c>
    </row>
    <row r="30" spans="1:22" ht="18.95" customHeight="1" x14ac:dyDescent="0.45">
      <c r="A30" s="16" t="s">
        <v>48</v>
      </c>
      <c r="B30" s="15">
        <f t="shared" ref="B30:B34" si="5">SUM(C30:V30)</f>
        <v>232</v>
      </c>
      <c r="C30" s="15">
        <f>'[21]2563'!$B$33</f>
        <v>12</v>
      </c>
      <c r="D30" s="15">
        <f>'[22]2563'!$B$33</f>
        <v>3</v>
      </c>
      <c r="E30" s="15">
        <f>'[23]2563'!$B$33</f>
        <v>25</v>
      </c>
      <c r="F30" s="15">
        <f>'[24]2563'!$B$33</f>
        <v>6</v>
      </c>
      <c r="G30" s="15">
        <f>'[25]2563'!$B$33</f>
        <v>5</v>
      </c>
      <c r="H30" s="15">
        <f>'[26]2563'!$B$33</f>
        <v>78</v>
      </c>
      <c r="I30" s="15">
        <f>'[27]2563'!$B$33</f>
        <v>19</v>
      </c>
      <c r="J30" s="15">
        <f>'[28]2563'!$B$33</f>
        <v>3</v>
      </c>
      <c r="K30" s="15">
        <f>'[29]2563'!$B$33</f>
        <v>2</v>
      </c>
      <c r="L30" s="15">
        <f>'[30]2563'!$B$33</f>
        <v>5</v>
      </c>
      <c r="M30" s="15">
        <f>'[31]2563'!$B$33</f>
        <v>6</v>
      </c>
      <c r="N30" s="15">
        <f>'[32]2563'!$B$33</f>
        <v>9</v>
      </c>
      <c r="O30" s="15">
        <f>'[33]2563'!$B$33</f>
        <v>7</v>
      </c>
      <c r="P30" s="15">
        <f>'[34]2563'!$B$33</f>
        <v>10</v>
      </c>
      <c r="Q30" s="15">
        <f>'[35]2563'!$B$33</f>
        <v>3</v>
      </c>
      <c r="R30" s="15">
        <f>'[36]2563'!$B$33</f>
        <v>18</v>
      </c>
      <c r="S30" s="15">
        <f>'[37]2563'!$B$33</f>
        <v>4</v>
      </c>
      <c r="T30" s="15">
        <f>'[38]2563'!$B$33</f>
        <v>7</v>
      </c>
      <c r="U30" s="15">
        <f>'[39]2563'!$B$33</f>
        <v>8</v>
      </c>
      <c r="V30" s="15">
        <f>'[40]2563'!$B$33</f>
        <v>2</v>
      </c>
    </row>
    <row r="31" spans="1:22" ht="18.95" customHeight="1" x14ac:dyDescent="0.45">
      <c r="A31" s="16" t="s">
        <v>49</v>
      </c>
      <c r="B31" s="15">
        <f t="shared" si="5"/>
        <v>185</v>
      </c>
      <c r="C31" s="15">
        <f>'[21]2563'!$B$36</f>
        <v>8</v>
      </c>
      <c r="D31" s="15">
        <f>'[22]2563'!$B$36</f>
        <v>5</v>
      </c>
      <c r="E31" s="15">
        <f>'[23]2563'!$B$36</f>
        <v>26</v>
      </c>
      <c r="F31" s="15">
        <f>'[24]2563'!$B$36</f>
        <v>26</v>
      </c>
      <c r="G31" s="15">
        <f>'[25]2563'!$B$36</f>
        <v>5</v>
      </c>
      <c r="H31" s="15">
        <f>'[26]2563'!$B$36</f>
        <v>13</v>
      </c>
      <c r="I31" s="15">
        <f>'[27]2563'!$B$36</f>
        <v>8</v>
      </c>
      <c r="J31" s="15">
        <f>'[28]2563'!$B$36</f>
        <v>2</v>
      </c>
      <c r="K31" s="15">
        <f>'[29]2563'!$B$36</f>
        <v>2</v>
      </c>
      <c r="L31" s="15">
        <f>'[30]2563'!$B$36</f>
        <v>5</v>
      </c>
      <c r="M31" s="15">
        <f>'[31]2563'!$B$36</f>
        <v>7</v>
      </c>
      <c r="N31" s="15">
        <f>'[32]2563'!$B$36</f>
        <v>7</v>
      </c>
      <c r="O31" s="15">
        <f>'[33]2563'!$B$36</f>
        <v>12</v>
      </c>
      <c r="P31" s="15">
        <f>'[34]2563'!$B$36</f>
        <v>9</v>
      </c>
      <c r="Q31" s="15">
        <f>'[35]2563'!$B$36</f>
        <v>4</v>
      </c>
      <c r="R31" s="15">
        <f>'[36]2563'!$B$36</f>
        <v>15</v>
      </c>
      <c r="S31" s="15">
        <f>'[37]2563'!$B$36</f>
        <v>8</v>
      </c>
      <c r="T31" s="15">
        <f>'[38]2563'!$B$36</f>
        <v>7</v>
      </c>
      <c r="U31" s="15">
        <f>'[39]2563'!$B$36</f>
        <v>13</v>
      </c>
      <c r="V31" s="15">
        <f>'[40]2563'!$B$36</f>
        <v>3</v>
      </c>
    </row>
    <row r="32" spans="1:22" s="17" customFormat="1" ht="20.100000000000001" customHeight="1" x14ac:dyDescent="0.45">
      <c r="A32" s="21" t="s">
        <v>50</v>
      </c>
      <c r="B32" s="19">
        <f>SUM(C32:V32)</f>
        <v>13379</v>
      </c>
      <c r="C32" s="19">
        <f>SUM(C33:C34)</f>
        <v>757</v>
      </c>
      <c r="D32" s="19">
        <f t="shared" ref="D32:V32" si="6">SUM(D33:D34)</f>
        <v>356</v>
      </c>
      <c r="E32" s="19">
        <f t="shared" si="6"/>
        <v>1130</v>
      </c>
      <c r="F32" s="19">
        <f t="shared" si="6"/>
        <v>741</v>
      </c>
      <c r="G32" s="19">
        <f t="shared" si="6"/>
        <v>971</v>
      </c>
      <c r="H32" s="19">
        <f t="shared" si="6"/>
        <v>1910</v>
      </c>
      <c r="I32" s="19">
        <f t="shared" si="6"/>
        <v>722</v>
      </c>
      <c r="J32" s="19">
        <f t="shared" si="6"/>
        <v>179</v>
      </c>
      <c r="K32" s="19">
        <f t="shared" si="6"/>
        <v>361</v>
      </c>
      <c r="L32" s="19">
        <f t="shared" si="6"/>
        <v>235</v>
      </c>
      <c r="M32" s="19">
        <f t="shared" si="6"/>
        <v>357</v>
      </c>
      <c r="N32" s="19">
        <f>SUM(N33:N34)</f>
        <v>523</v>
      </c>
      <c r="O32" s="19">
        <f t="shared" si="6"/>
        <v>838</v>
      </c>
      <c r="P32" s="19">
        <f t="shared" si="6"/>
        <v>364</v>
      </c>
      <c r="Q32" s="19">
        <f t="shared" si="6"/>
        <v>494</v>
      </c>
      <c r="R32" s="19">
        <f t="shared" si="6"/>
        <v>1209</v>
      </c>
      <c r="S32" s="19">
        <f t="shared" si="6"/>
        <v>593</v>
      </c>
      <c r="T32" s="19">
        <f t="shared" si="6"/>
        <v>653</v>
      </c>
      <c r="U32" s="19">
        <f t="shared" si="6"/>
        <v>707</v>
      </c>
      <c r="V32" s="19">
        <f t="shared" si="6"/>
        <v>279</v>
      </c>
    </row>
    <row r="33" spans="1:22" ht="18.95" customHeight="1" x14ac:dyDescent="0.45">
      <c r="A33" s="20" t="s">
        <v>51</v>
      </c>
      <c r="B33" s="15">
        <f t="shared" si="5"/>
        <v>3501</v>
      </c>
      <c r="C33" s="11">
        <f>'[21]2563'!$B$40</f>
        <v>146</v>
      </c>
      <c r="D33" s="11">
        <f>'[22]2563'!$B$40</f>
        <v>78</v>
      </c>
      <c r="E33" s="11">
        <f>'[23]2563'!$B$40</f>
        <v>406</v>
      </c>
      <c r="F33" s="11">
        <f>'[24]2563'!$B$40</f>
        <v>149</v>
      </c>
      <c r="G33" s="11">
        <f>'[25]2563'!$B$40</f>
        <v>148</v>
      </c>
      <c r="H33" s="11">
        <f>'[26]2563'!$B$40</f>
        <v>444</v>
      </c>
      <c r="I33" s="11">
        <f>'[27]2563'!$B$40</f>
        <v>213</v>
      </c>
      <c r="J33" s="11">
        <f>'[28]2563'!$B$40</f>
        <v>30</v>
      </c>
      <c r="K33" s="11">
        <f>'[29]2563'!$B$40</f>
        <v>73</v>
      </c>
      <c r="L33" s="11">
        <f>'[30]2563'!$B$40</f>
        <v>75</v>
      </c>
      <c r="M33" s="11">
        <f>'[31]2563'!$B$40</f>
        <v>152</v>
      </c>
      <c r="N33" s="11">
        <f>'[32]2563'!$B$40</f>
        <v>166</v>
      </c>
      <c r="O33" s="11">
        <f>'[33]2563'!$B$40</f>
        <v>142</v>
      </c>
      <c r="P33" s="11">
        <f>'[34]2563'!$B$40</f>
        <v>101</v>
      </c>
      <c r="Q33" s="11">
        <f>'[35]2563'!$B$40</f>
        <v>166</v>
      </c>
      <c r="R33" s="11">
        <f>'[36]2563'!$B$40</f>
        <v>365</v>
      </c>
      <c r="S33" s="11">
        <f>'[37]2563'!$B$40</f>
        <v>68</v>
      </c>
      <c r="T33" s="11">
        <f>'[38]2563'!$B$40</f>
        <v>273</v>
      </c>
      <c r="U33" s="11">
        <f>'[39]2563'!$B$40</f>
        <v>187</v>
      </c>
      <c r="V33" s="11">
        <f>'[40]2563'!$B$40</f>
        <v>119</v>
      </c>
    </row>
    <row r="34" spans="1:22" ht="18.95" customHeight="1" x14ac:dyDescent="0.45">
      <c r="A34" s="16" t="s">
        <v>52</v>
      </c>
      <c r="B34" s="15">
        <f t="shared" si="5"/>
        <v>9878</v>
      </c>
      <c r="C34" s="11">
        <f>'[21]2563'!$B$43</f>
        <v>611</v>
      </c>
      <c r="D34" s="11">
        <f>'[22]2563'!$B$43</f>
        <v>278</v>
      </c>
      <c r="E34" s="11">
        <f>'[23]2563'!$B$43</f>
        <v>724</v>
      </c>
      <c r="F34" s="11">
        <f>'[24]2563'!$B$43</f>
        <v>592</v>
      </c>
      <c r="G34" s="11">
        <f>'[25]2563'!$B$43</f>
        <v>823</v>
      </c>
      <c r="H34" s="11">
        <f>'[26]2563'!$B$43</f>
        <v>1466</v>
      </c>
      <c r="I34" s="11">
        <f>'[27]2563'!$B$43</f>
        <v>509</v>
      </c>
      <c r="J34" s="11">
        <f>'[28]2563'!$B$43</f>
        <v>149</v>
      </c>
      <c r="K34" s="11">
        <f>'[29]2563'!$B$43</f>
        <v>288</v>
      </c>
      <c r="L34" s="11">
        <f>'[30]2563'!$B$43</f>
        <v>160</v>
      </c>
      <c r="M34" s="11">
        <f>'[31]2563'!$B$43</f>
        <v>205</v>
      </c>
      <c r="N34" s="11">
        <f>'[32]2563'!$B$43</f>
        <v>357</v>
      </c>
      <c r="O34" s="11">
        <f>'[33]2563'!$B$43</f>
        <v>696</v>
      </c>
      <c r="P34" s="11">
        <f>'[34]2563'!$B$43</f>
        <v>263</v>
      </c>
      <c r="Q34" s="11">
        <f>'[35]2563'!$B$43</f>
        <v>328</v>
      </c>
      <c r="R34" s="11">
        <f>'[36]2563'!$B$43</f>
        <v>844</v>
      </c>
      <c r="S34" s="11">
        <f>'[37]2563'!$B$43</f>
        <v>525</v>
      </c>
      <c r="T34" s="11">
        <f>'[38]2563'!$B$43</f>
        <v>380</v>
      </c>
      <c r="U34" s="11">
        <f>'[39]2563'!$B$43</f>
        <v>520</v>
      </c>
      <c r="V34" s="11">
        <f>'[40]2563'!$B$43</f>
        <v>160</v>
      </c>
    </row>
    <row r="35" spans="1:22" s="17" customFormat="1" x14ac:dyDescent="0.45">
      <c r="A35" s="45" t="s">
        <v>247</v>
      </c>
      <c r="B35" s="44">
        <f>SUM(C35:V35)</f>
        <v>0</v>
      </c>
      <c r="C35" s="46">
        <f>'[21]2563'!$B$46</f>
        <v>0</v>
      </c>
      <c r="D35" s="46">
        <f>'[22]2563'!$B$46</f>
        <v>0</v>
      </c>
      <c r="E35" s="46">
        <f>'[23]2563'!$B$46</f>
        <v>0</v>
      </c>
      <c r="F35" s="46">
        <f>'[24]2563'!$B$46</f>
        <v>0</v>
      </c>
      <c r="G35" s="46">
        <f>'[25]2563'!$B$46</f>
        <v>0</v>
      </c>
      <c r="H35" s="46">
        <f>'[26]2563'!$B$46</f>
        <v>0</v>
      </c>
      <c r="I35" s="46">
        <f>'[27]2563'!$B$46</f>
        <v>0</v>
      </c>
      <c r="J35" s="46">
        <f>'[28]2563'!$B$46</f>
        <v>0</v>
      </c>
      <c r="K35" s="46">
        <f>'[29]2563'!$B$46</f>
        <v>0</v>
      </c>
      <c r="L35" s="46">
        <f>'[30]2563'!$B$46</f>
        <v>0</v>
      </c>
      <c r="M35" s="46">
        <f>'[31]2563'!$B$46</f>
        <v>0</v>
      </c>
      <c r="N35" s="46">
        <f>'[32]2563'!$B$46</f>
        <v>0</v>
      </c>
      <c r="O35" s="46">
        <f>'[33]2563'!$B$46</f>
        <v>0</v>
      </c>
      <c r="P35" s="46">
        <f>'[34]2563'!$B$46</f>
        <v>0</v>
      </c>
      <c r="Q35" s="46">
        <f>'[35]2563'!$B$46</f>
        <v>0</v>
      </c>
      <c r="R35" s="46">
        <f>'[36]2563'!$B$46</f>
        <v>0</v>
      </c>
      <c r="S35" s="46">
        <f>'[37]2563'!$B$46</f>
        <v>0</v>
      </c>
      <c r="T35" s="46">
        <f>'[38]2563'!$B$46</f>
        <v>0</v>
      </c>
      <c r="U35" s="46">
        <f>'[39]2563'!$B$46</f>
        <v>0</v>
      </c>
      <c r="V35" s="46">
        <f>'[40]2563'!$B$46</f>
        <v>0</v>
      </c>
    </row>
    <row r="36" spans="1:22" x14ac:dyDescent="0.45">
      <c r="A36" s="23" t="str">
        <f>Central!A36</f>
        <v>กลุ่มสถิติการขนส่ง  กองแผนงาน  กรมการขนส่งทางบก</v>
      </c>
    </row>
    <row r="37" spans="1:22" x14ac:dyDescent="0.45">
      <c r="A37" s="24"/>
    </row>
  </sheetData>
  <phoneticPr fontId="1" type="noConversion"/>
  <printOptions verticalCentered="1"/>
  <pageMargins left="0.19685039370078741" right="0.19685039370078741" top="0.15748031496062992" bottom="0.15748031496062992" header="0.15748031496062992" footer="0.15748031496062992"/>
  <pageSetup paperSize="9" scale="85" orientation="landscape" horizontalDpi="180" verticalDpi="180" r:id="rId1"/>
  <headerFooter alignWithMargins="0"/>
  <colBreaks count="3" manualBreakCount="3">
    <brk id="7" max="1048575" man="1"/>
    <brk id="13" max="1048575" man="1"/>
    <brk id="19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7"/>
  <sheetViews>
    <sheetView workbookViewId="0">
      <pane xSplit="1" ySplit="4" topLeftCell="B5" activePane="bottomRight" state="frozen"/>
      <selection pane="topRight"/>
      <selection pane="bottomLeft"/>
      <selection pane="bottomRight" activeCell="D11" sqref="D11"/>
    </sheetView>
  </sheetViews>
  <sheetFormatPr defaultRowHeight="21" x14ac:dyDescent="0.45"/>
  <cols>
    <col min="1" max="1" width="70.83203125" style="2" customWidth="1"/>
    <col min="2" max="39" width="20.83203125" style="2" customWidth="1"/>
    <col min="40" max="16384" width="9.33203125" style="2"/>
  </cols>
  <sheetData>
    <row r="1" spans="1:19" ht="23.25" x14ac:dyDescent="0.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45">
      <c r="S2" s="4" t="s">
        <v>0</v>
      </c>
    </row>
    <row r="3" spans="1:19" s="4" customFormat="1" ht="19.5" customHeight="1" x14ac:dyDescent="0.45">
      <c r="A3" s="55" t="s">
        <v>1</v>
      </c>
      <c r="B3" s="55" t="s">
        <v>111</v>
      </c>
      <c r="C3" s="56" t="s">
        <v>112</v>
      </c>
      <c r="D3" s="56" t="s">
        <v>113</v>
      </c>
      <c r="E3" s="56" t="s">
        <v>114</v>
      </c>
      <c r="F3" s="56" t="s">
        <v>115</v>
      </c>
      <c r="G3" s="56" t="s">
        <v>116</v>
      </c>
      <c r="H3" s="56" t="s">
        <v>117</v>
      </c>
      <c r="I3" s="56" t="s">
        <v>118</v>
      </c>
      <c r="J3" s="56" t="s">
        <v>119</v>
      </c>
      <c r="K3" s="56" t="s">
        <v>120</v>
      </c>
      <c r="L3" s="56" t="s">
        <v>121</v>
      </c>
      <c r="M3" s="56" t="s">
        <v>122</v>
      </c>
      <c r="N3" s="56" t="s">
        <v>123</v>
      </c>
      <c r="O3" s="56" t="s">
        <v>124</v>
      </c>
      <c r="P3" s="56" t="s">
        <v>125</v>
      </c>
      <c r="Q3" s="56" t="s">
        <v>126</v>
      </c>
      <c r="R3" s="56" t="s">
        <v>127</v>
      </c>
      <c r="S3" s="56" t="s">
        <v>128</v>
      </c>
    </row>
    <row r="4" spans="1:19" s="4" customFormat="1" ht="20.100000000000001" customHeight="1" x14ac:dyDescent="0.45">
      <c r="A4" s="57" t="s">
        <v>12</v>
      </c>
      <c r="B4" s="58" t="s">
        <v>129</v>
      </c>
      <c r="C4" s="58" t="s">
        <v>130</v>
      </c>
      <c r="D4" s="58" t="s">
        <v>131</v>
      </c>
      <c r="E4" s="58" t="s">
        <v>132</v>
      </c>
      <c r="F4" s="58" t="s">
        <v>133</v>
      </c>
      <c r="G4" s="58" t="s">
        <v>134</v>
      </c>
      <c r="H4" s="58" t="s">
        <v>135</v>
      </c>
      <c r="I4" s="58" t="s">
        <v>136</v>
      </c>
      <c r="J4" s="58" t="s">
        <v>137</v>
      </c>
      <c r="K4" s="58" t="s">
        <v>138</v>
      </c>
      <c r="L4" s="58" t="s">
        <v>139</v>
      </c>
      <c r="M4" s="58" t="s">
        <v>140</v>
      </c>
      <c r="N4" s="58" t="s">
        <v>141</v>
      </c>
      <c r="O4" s="58" t="s">
        <v>142</v>
      </c>
      <c r="P4" s="58" t="s">
        <v>143</v>
      </c>
      <c r="Q4" s="58" t="s">
        <v>144</v>
      </c>
      <c r="R4" s="58" t="s">
        <v>145</v>
      </c>
      <c r="S4" s="58" t="s">
        <v>146</v>
      </c>
    </row>
    <row r="5" spans="1:19" s="7" customFormat="1" ht="24.95" customHeight="1" x14ac:dyDescent="0.45">
      <c r="A5" s="5" t="s">
        <v>23</v>
      </c>
      <c r="B5" s="6">
        <f>B7+B26</f>
        <v>362091</v>
      </c>
      <c r="C5" s="6">
        <f>C7+C26</f>
        <v>42566</v>
      </c>
      <c r="D5" s="6">
        <f t="shared" ref="D5:S5" si="0">D7+D26</f>
        <v>5311</v>
      </c>
      <c r="E5" s="6">
        <f t="shared" si="0"/>
        <v>78951</v>
      </c>
      <c r="F5" s="6">
        <f t="shared" si="0"/>
        <v>13779</v>
      </c>
      <c r="G5" s="6">
        <f t="shared" si="0"/>
        <v>10999</v>
      </c>
      <c r="H5" s="6">
        <f t="shared" si="0"/>
        <v>9982</v>
      </c>
      <c r="I5" s="6">
        <f t="shared" si="0"/>
        <v>18365</v>
      </c>
      <c r="J5" s="6">
        <f t="shared" si="0"/>
        <v>14276</v>
      </c>
      <c r="K5" s="6">
        <f t="shared" si="0"/>
        <v>11196</v>
      </c>
      <c r="L5" s="6">
        <f t="shared" si="0"/>
        <v>15009</v>
      </c>
      <c r="M5" s="6">
        <f t="shared" si="0"/>
        <v>18289</v>
      </c>
      <c r="N5" s="6">
        <f t="shared" si="0"/>
        <v>29705</v>
      </c>
      <c r="O5" s="6">
        <f t="shared" si="0"/>
        <v>17907</v>
      </c>
      <c r="P5" s="6">
        <f t="shared" si="0"/>
        <v>13175</v>
      </c>
      <c r="Q5" s="6">
        <f t="shared" si="0"/>
        <v>23890</v>
      </c>
      <c r="R5" s="6">
        <f t="shared" si="0"/>
        <v>29432</v>
      </c>
      <c r="S5" s="6">
        <f t="shared" si="0"/>
        <v>9259</v>
      </c>
    </row>
    <row r="6" spans="1:19" s="7" customFormat="1" ht="20.100000000000001" customHeight="1" x14ac:dyDescent="0.45">
      <c r="A6" s="8" t="s">
        <v>24</v>
      </c>
      <c r="B6" s="9"/>
      <c r="C6" s="9"/>
      <c r="D6" s="10"/>
      <c r="E6" s="10"/>
      <c r="F6" s="10"/>
      <c r="G6" s="9"/>
      <c r="H6" s="12"/>
      <c r="I6" s="9"/>
      <c r="J6" s="10"/>
      <c r="K6" s="10"/>
      <c r="L6" s="10"/>
      <c r="M6" s="9"/>
      <c r="N6" s="12"/>
      <c r="O6" s="9"/>
      <c r="P6" s="10"/>
      <c r="Q6" s="10"/>
      <c r="R6" s="10"/>
      <c r="S6" s="9"/>
    </row>
    <row r="7" spans="1:19" s="13" customFormat="1" ht="20.100000000000001" customHeight="1" x14ac:dyDescent="0.45">
      <c r="A7" s="59" t="s">
        <v>25</v>
      </c>
      <c r="B7" s="48">
        <f>SUM(B9:B25)</f>
        <v>353525</v>
      </c>
      <c r="C7" s="48">
        <f>SUM(C9:C25)</f>
        <v>41808</v>
      </c>
      <c r="D7" s="48">
        <f t="shared" ref="D7:S7" si="1">SUM(D9:D25)</f>
        <v>5242</v>
      </c>
      <c r="E7" s="48">
        <f t="shared" si="1"/>
        <v>77805</v>
      </c>
      <c r="F7" s="48">
        <f t="shared" si="1"/>
        <v>13269</v>
      </c>
      <c r="G7" s="48">
        <f t="shared" si="1"/>
        <v>10672</v>
      </c>
      <c r="H7" s="48">
        <f t="shared" si="1"/>
        <v>9728</v>
      </c>
      <c r="I7" s="48">
        <f t="shared" si="1"/>
        <v>17970</v>
      </c>
      <c r="J7" s="48">
        <f t="shared" si="1"/>
        <v>14029</v>
      </c>
      <c r="K7" s="48">
        <f t="shared" si="1"/>
        <v>10897</v>
      </c>
      <c r="L7" s="48">
        <f t="shared" si="1"/>
        <v>14495</v>
      </c>
      <c r="M7" s="48">
        <f t="shared" si="1"/>
        <v>17716</v>
      </c>
      <c r="N7" s="48">
        <f t="shared" si="1"/>
        <v>28968</v>
      </c>
      <c r="O7" s="48">
        <f t="shared" si="1"/>
        <v>17189</v>
      </c>
      <c r="P7" s="48">
        <f t="shared" si="1"/>
        <v>12833</v>
      </c>
      <c r="Q7" s="48">
        <f t="shared" si="1"/>
        <v>23328</v>
      </c>
      <c r="R7" s="48">
        <f t="shared" si="1"/>
        <v>28604</v>
      </c>
      <c r="S7" s="48">
        <f t="shared" si="1"/>
        <v>8972</v>
      </c>
    </row>
    <row r="8" spans="1:19" s="13" customFormat="1" ht="20.100000000000001" customHeight="1" x14ac:dyDescent="0.45">
      <c r="A8" s="60" t="s">
        <v>26</v>
      </c>
      <c r="B8" s="50"/>
      <c r="C8" s="50"/>
      <c r="D8" s="61"/>
      <c r="E8" s="61"/>
      <c r="F8" s="61"/>
      <c r="G8" s="50"/>
      <c r="H8" s="62"/>
      <c r="I8" s="50"/>
      <c r="J8" s="61"/>
      <c r="K8" s="61"/>
      <c r="L8" s="61"/>
      <c r="M8" s="50"/>
      <c r="N8" s="62"/>
      <c r="O8" s="50"/>
      <c r="P8" s="61"/>
      <c r="Q8" s="61"/>
      <c r="R8" s="61"/>
      <c r="S8" s="50"/>
    </row>
    <row r="9" spans="1:19" ht="18.95" customHeight="1" x14ac:dyDescent="0.45">
      <c r="A9" s="14" t="s">
        <v>27</v>
      </c>
      <c r="B9" s="15">
        <f>SUM(C9:S9)</f>
        <v>54219</v>
      </c>
      <c r="C9" s="15">
        <f>'[41]2563'!$B$6</f>
        <v>6833</v>
      </c>
      <c r="D9" s="15">
        <f>'[42]2563'!$B$6</f>
        <v>75</v>
      </c>
      <c r="E9" s="15">
        <f>'[43]2563'!$B$6</f>
        <v>15317</v>
      </c>
      <c r="F9" s="15">
        <f>'[44]2563'!$B$6</f>
        <v>1893</v>
      </c>
      <c r="G9" s="15">
        <f>'[45]2563'!$B$6</f>
        <v>1416</v>
      </c>
      <c r="H9" s="15">
        <f>'[46]2563'!$B$6</f>
        <v>842</v>
      </c>
      <c r="I9" s="15">
        <f>'[47]2563'!$B$6</f>
        <v>2792</v>
      </c>
      <c r="J9" s="15">
        <f>'[48]2563'!$B$6</f>
        <v>1674</v>
      </c>
      <c r="K9" s="15">
        <f>'[49]2563'!$B$6</f>
        <v>1525</v>
      </c>
      <c r="L9" s="15">
        <f>'[50]2563'!$B$6</f>
        <v>1899</v>
      </c>
      <c r="M9" s="15">
        <f>'[51]2563'!$B$6</f>
        <v>1612</v>
      </c>
      <c r="N9" s="15">
        <f>'[52]2563'!$B$6</f>
        <v>5635</v>
      </c>
      <c r="O9" s="15">
        <f>'[53]2563'!$B$6</f>
        <v>2272</v>
      </c>
      <c r="P9" s="15">
        <f>'[54]2563'!$B$6</f>
        <v>1342</v>
      </c>
      <c r="Q9" s="15">
        <f>'[55]2563'!$B$6</f>
        <v>2620</v>
      </c>
      <c r="R9" s="15">
        <f>'[56]2563'!$B$6</f>
        <v>4788</v>
      </c>
      <c r="S9" s="15">
        <f>'[57]2563'!$B$6</f>
        <v>1684</v>
      </c>
    </row>
    <row r="10" spans="1:19" ht="18.95" customHeight="1" x14ac:dyDescent="0.45">
      <c r="A10" s="14" t="s">
        <v>28</v>
      </c>
      <c r="B10" s="15">
        <f t="shared" ref="B10:B25" si="2">SUM(C10:S10)</f>
        <v>2947</v>
      </c>
      <c r="C10" s="15">
        <f>'[41]2563'!$B$7</f>
        <v>368</v>
      </c>
      <c r="D10" s="15">
        <f>'[42]2563'!$B$7</f>
        <v>12</v>
      </c>
      <c r="E10" s="15">
        <f>'[43]2563'!$B$7</f>
        <v>1065</v>
      </c>
      <c r="F10" s="15">
        <f>'[44]2563'!$B$7</f>
        <v>78</v>
      </c>
      <c r="G10" s="15">
        <f>'[45]2563'!$B$7</f>
        <v>119</v>
      </c>
      <c r="H10" s="15">
        <f>'[46]2563'!$B$7</f>
        <v>103</v>
      </c>
      <c r="I10" s="15">
        <f>'[47]2563'!$B$7</f>
        <v>134</v>
      </c>
      <c r="J10" s="15">
        <f>'[48]2563'!$B$7</f>
        <v>72</v>
      </c>
      <c r="K10" s="15">
        <f>'[49]2563'!$B$7</f>
        <v>73</v>
      </c>
      <c r="L10" s="15">
        <f>'[50]2563'!$B$7</f>
        <v>105</v>
      </c>
      <c r="M10" s="15">
        <f>'[51]2563'!$B$7</f>
        <v>72</v>
      </c>
      <c r="N10" s="15">
        <f>'[52]2563'!$B$7</f>
        <v>258</v>
      </c>
      <c r="O10" s="15">
        <f>'[53]2563'!$B$7</f>
        <v>69</v>
      </c>
      <c r="P10" s="15">
        <f>'[54]2563'!$B$7</f>
        <v>57</v>
      </c>
      <c r="Q10" s="15">
        <f>'[55]2563'!$B$7</f>
        <v>109</v>
      </c>
      <c r="R10" s="15">
        <f>'[56]2563'!$B$7</f>
        <v>204</v>
      </c>
      <c r="S10" s="15">
        <f>'[57]2563'!$B$7</f>
        <v>49</v>
      </c>
    </row>
    <row r="11" spans="1:19" ht="18.95" customHeight="1" x14ac:dyDescent="0.45">
      <c r="A11" s="14" t="s">
        <v>29</v>
      </c>
      <c r="B11" s="15">
        <f t="shared" si="2"/>
        <v>36058</v>
      </c>
      <c r="C11" s="15">
        <f>'[41]2563'!$B$8</f>
        <v>4349</v>
      </c>
      <c r="D11" s="15">
        <f>'[42]2563'!$B$8</f>
        <v>314</v>
      </c>
      <c r="E11" s="15">
        <f>'[43]2563'!$B$8</f>
        <v>9220</v>
      </c>
      <c r="F11" s="15">
        <f>'[44]2563'!$B$8</f>
        <v>1097</v>
      </c>
      <c r="G11" s="15">
        <f>'[45]2563'!$B$8</f>
        <v>945</v>
      </c>
      <c r="H11" s="15">
        <f>'[46]2563'!$B$8</f>
        <v>750</v>
      </c>
      <c r="I11" s="15">
        <f>'[47]2563'!$B$8</f>
        <v>1712</v>
      </c>
      <c r="J11" s="15">
        <f>'[48]2563'!$B$8</f>
        <v>1088</v>
      </c>
      <c r="K11" s="15">
        <f>'[49]2563'!$B$8</f>
        <v>991</v>
      </c>
      <c r="L11" s="15">
        <f>'[50]2563'!$B$8</f>
        <v>1243</v>
      </c>
      <c r="M11" s="15">
        <f>'[51]2563'!$B$8</f>
        <v>2083</v>
      </c>
      <c r="N11" s="15">
        <f>'[52]2563'!$B$8</f>
        <v>3208</v>
      </c>
      <c r="O11" s="15">
        <f>'[53]2563'!$B$8</f>
        <v>1512</v>
      </c>
      <c r="P11" s="15">
        <f>'[54]2563'!$B$8</f>
        <v>894</v>
      </c>
      <c r="Q11" s="15">
        <f>'[55]2563'!$B$8</f>
        <v>2331</v>
      </c>
      <c r="R11" s="15">
        <f>'[56]2563'!$B$8</f>
        <v>3125</v>
      </c>
      <c r="S11" s="15">
        <f>'[57]2563'!$B$8</f>
        <v>1196</v>
      </c>
    </row>
    <row r="12" spans="1:19" ht="18.95" customHeight="1" x14ac:dyDescent="0.45">
      <c r="A12" s="14" t="s">
        <v>30</v>
      </c>
      <c r="B12" s="15">
        <f t="shared" si="2"/>
        <v>18</v>
      </c>
      <c r="C12" s="15">
        <f>'[41]2563'!$B$9</f>
        <v>2</v>
      </c>
      <c r="D12" s="15">
        <f>'[42]2563'!$B$9</f>
        <v>0</v>
      </c>
      <c r="E12" s="15">
        <f>'[43]2563'!$B$9</f>
        <v>9</v>
      </c>
      <c r="F12" s="15">
        <f>'[44]2563'!$B$9</f>
        <v>0</v>
      </c>
      <c r="G12" s="15">
        <f>'[45]2563'!$B$9</f>
        <v>0</v>
      </c>
      <c r="H12" s="15">
        <f>'[46]2563'!$B$9</f>
        <v>0</v>
      </c>
      <c r="I12" s="15">
        <f>'[47]2563'!$B$9</f>
        <v>1</v>
      </c>
      <c r="J12" s="15">
        <f>'[48]2563'!$B$9</f>
        <v>0</v>
      </c>
      <c r="K12" s="15">
        <f>'[49]2563'!$B$9</f>
        <v>1</v>
      </c>
      <c r="L12" s="15">
        <f>'[50]2563'!$B$9</f>
        <v>0</v>
      </c>
      <c r="M12" s="15">
        <f>'[51]2563'!$B$9</f>
        <v>0</v>
      </c>
      <c r="N12" s="15">
        <f>'[52]2563'!$B$9</f>
        <v>4</v>
      </c>
      <c r="O12" s="15">
        <f>'[53]2563'!$B$9</f>
        <v>0</v>
      </c>
      <c r="P12" s="15">
        <f>'[54]2563'!$B$9</f>
        <v>0</v>
      </c>
      <c r="Q12" s="15">
        <f>'[55]2563'!$B$9</f>
        <v>0</v>
      </c>
      <c r="R12" s="15">
        <f>'[56]2563'!$B$9</f>
        <v>1</v>
      </c>
      <c r="S12" s="15">
        <f>'[57]2563'!$B$9</f>
        <v>0</v>
      </c>
    </row>
    <row r="13" spans="1:19" ht="18.95" customHeight="1" x14ac:dyDescent="0.45">
      <c r="A13" s="14" t="s">
        <v>31</v>
      </c>
      <c r="B13" s="15">
        <f t="shared" si="2"/>
        <v>0</v>
      </c>
      <c r="C13" s="15">
        <f>'[41]2563'!$B$10</f>
        <v>0</v>
      </c>
      <c r="D13" s="15">
        <f>'[42]2563'!$B$10</f>
        <v>0</v>
      </c>
      <c r="E13" s="15">
        <f>'[43]2563'!$B$10</f>
        <v>0</v>
      </c>
      <c r="F13" s="15">
        <f>'[44]2563'!$B$10</f>
        <v>0</v>
      </c>
      <c r="G13" s="15">
        <f>'[45]2563'!$B$10</f>
        <v>0</v>
      </c>
      <c r="H13" s="15">
        <f>'[46]2563'!$B$10</f>
        <v>0</v>
      </c>
      <c r="I13" s="15">
        <f>'[47]2563'!$B$10</f>
        <v>0</v>
      </c>
      <c r="J13" s="15">
        <f>'[48]2563'!$B$10</f>
        <v>0</v>
      </c>
      <c r="K13" s="15">
        <f>'[49]2563'!$B$10</f>
        <v>0</v>
      </c>
      <c r="L13" s="15">
        <f>'[50]2563'!$B$10</f>
        <v>0</v>
      </c>
      <c r="M13" s="15">
        <f>'[51]2563'!$B$10</f>
        <v>0</v>
      </c>
      <c r="N13" s="15">
        <f>'[52]2563'!$B$10</f>
        <v>0</v>
      </c>
      <c r="O13" s="15">
        <f>'[53]2563'!$B$10</f>
        <v>0</v>
      </c>
      <c r="P13" s="15">
        <f>'[54]2563'!$B$10</f>
        <v>0</v>
      </c>
      <c r="Q13" s="15">
        <f>'[55]2563'!$B$10</f>
        <v>0</v>
      </c>
      <c r="R13" s="15">
        <f>'[56]2563'!$B$10</f>
        <v>0</v>
      </c>
      <c r="S13" s="15">
        <f>'[57]2563'!$B$10</f>
        <v>0</v>
      </c>
    </row>
    <row r="14" spans="1:19" ht="18.95" customHeight="1" x14ac:dyDescent="0.45">
      <c r="A14" s="14" t="s">
        <v>32</v>
      </c>
      <c r="B14" s="15">
        <f t="shared" si="2"/>
        <v>31</v>
      </c>
      <c r="C14" s="15">
        <f>'[41]2563'!$B$11</f>
        <v>8</v>
      </c>
      <c r="D14" s="15">
        <f>'[42]2563'!$B$11</f>
        <v>0</v>
      </c>
      <c r="E14" s="15">
        <f>'[43]2563'!$B$11</f>
        <v>8</v>
      </c>
      <c r="F14" s="15">
        <f>'[44]2563'!$B$11</f>
        <v>0</v>
      </c>
      <c r="G14" s="15">
        <f>'[45]2563'!$B$11</f>
        <v>0</v>
      </c>
      <c r="H14" s="15">
        <f>'[46]2563'!$B$11</f>
        <v>0</v>
      </c>
      <c r="I14" s="15">
        <f>'[47]2563'!$B$11</f>
        <v>0</v>
      </c>
      <c r="J14" s="15">
        <f>'[48]2563'!$B$11</f>
        <v>0</v>
      </c>
      <c r="K14" s="15">
        <f>'[49]2563'!$B$11</f>
        <v>0</v>
      </c>
      <c r="L14" s="15">
        <f>'[50]2563'!$B$11</f>
        <v>0</v>
      </c>
      <c r="M14" s="15">
        <f>'[51]2563'!$B$11</f>
        <v>5</v>
      </c>
      <c r="N14" s="15">
        <f>'[52]2563'!$B$11</f>
        <v>9</v>
      </c>
      <c r="O14" s="15">
        <f>'[53]2563'!$B$11</f>
        <v>0</v>
      </c>
      <c r="P14" s="15">
        <f>'[54]2563'!$B$11</f>
        <v>0</v>
      </c>
      <c r="Q14" s="15">
        <f>'[55]2563'!$B$11</f>
        <v>1</v>
      </c>
      <c r="R14" s="15">
        <f>'[56]2563'!$B$11</f>
        <v>0</v>
      </c>
      <c r="S14" s="15">
        <f>'[57]2563'!$B$11</f>
        <v>0</v>
      </c>
    </row>
    <row r="15" spans="1:19" ht="18.95" customHeight="1" x14ac:dyDescent="0.45">
      <c r="A15" s="14" t="s">
        <v>33</v>
      </c>
      <c r="B15" s="15">
        <f t="shared" si="2"/>
        <v>0</v>
      </c>
      <c r="C15" s="15">
        <f>'[41]2563'!$B$14</f>
        <v>0</v>
      </c>
      <c r="D15" s="15">
        <f>'[42]2563'!$B$14</f>
        <v>0</v>
      </c>
      <c r="E15" s="15">
        <f>'[43]2563'!$B$14</f>
        <v>0</v>
      </c>
      <c r="F15" s="15">
        <f>'[44]2563'!$B$14</f>
        <v>0</v>
      </c>
      <c r="G15" s="15">
        <f>'[45]2563'!$B$14</f>
        <v>0</v>
      </c>
      <c r="H15" s="15">
        <f>'[46]2563'!$B$14</f>
        <v>0</v>
      </c>
      <c r="I15" s="15">
        <f>'[47]2563'!$B$14</f>
        <v>0</v>
      </c>
      <c r="J15" s="15">
        <f>'[48]2563'!$B$14</f>
        <v>0</v>
      </c>
      <c r="K15" s="15">
        <f>'[49]2563'!$B$14</f>
        <v>0</v>
      </c>
      <c r="L15" s="15">
        <f>'[50]2563'!$B$14</f>
        <v>0</v>
      </c>
      <c r="M15" s="15">
        <f>'[51]2563'!$B$14</f>
        <v>0</v>
      </c>
      <c r="N15" s="15">
        <f>'[52]2563'!$B$14</f>
        <v>0</v>
      </c>
      <c r="O15" s="15">
        <f>'[53]2563'!$B$14</f>
        <v>0</v>
      </c>
      <c r="P15" s="15">
        <f>'[54]2563'!$B$14</f>
        <v>0</v>
      </c>
      <c r="Q15" s="15">
        <f>'[55]2563'!$B$14</f>
        <v>0</v>
      </c>
      <c r="R15" s="15">
        <f>'[56]2563'!$B$14</f>
        <v>0</v>
      </c>
      <c r="S15" s="15">
        <f>'[57]2563'!$B$14</f>
        <v>0</v>
      </c>
    </row>
    <row r="16" spans="1:19" ht="18.95" customHeight="1" x14ac:dyDescent="0.45">
      <c r="A16" s="14" t="s">
        <v>34</v>
      </c>
      <c r="B16" s="15">
        <f t="shared" si="2"/>
        <v>21</v>
      </c>
      <c r="C16" s="15">
        <f>'[41]2563'!$B$15</f>
        <v>0</v>
      </c>
      <c r="D16" s="15">
        <f>'[42]2563'!$B$15</f>
        <v>0</v>
      </c>
      <c r="E16" s="15">
        <f>'[43]2563'!$B$15</f>
        <v>19</v>
      </c>
      <c r="F16" s="15">
        <f>'[44]2563'!$B$15</f>
        <v>0</v>
      </c>
      <c r="G16" s="15">
        <f>'[45]2563'!$B$15</f>
        <v>0</v>
      </c>
      <c r="H16" s="15">
        <f>'[46]2563'!$B$15</f>
        <v>0</v>
      </c>
      <c r="I16" s="15">
        <f>'[47]2563'!$B$15</f>
        <v>0</v>
      </c>
      <c r="J16" s="15">
        <f>'[48]2563'!$B$15</f>
        <v>0</v>
      </c>
      <c r="K16" s="15">
        <f>'[49]2563'!$B$15</f>
        <v>0</v>
      </c>
      <c r="L16" s="15">
        <f>'[50]2563'!$B$15</f>
        <v>0</v>
      </c>
      <c r="M16" s="15">
        <f>'[51]2563'!$B$15</f>
        <v>0</v>
      </c>
      <c r="N16" s="15">
        <f>'[52]2563'!$B$15</f>
        <v>2</v>
      </c>
      <c r="O16" s="15">
        <f>'[53]2563'!$B$15</f>
        <v>0</v>
      </c>
      <c r="P16" s="15">
        <f>'[54]2563'!$B$15</f>
        <v>0</v>
      </c>
      <c r="Q16" s="15">
        <f>'[55]2563'!$B$15</f>
        <v>0</v>
      </c>
      <c r="R16" s="15">
        <f>'[56]2563'!$B$15</f>
        <v>0</v>
      </c>
      <c r="S16" s="15">
        <f>'[57]2563'!$B$15</f>
        <v>0</v>
      </c>
    </row>
    <row r="17" spans="1:19" ht="18.95" customHeight="1" x14ac:dyDescent="0.45">
      <c r="A17" s="14" t="s">
        <v>35</v>
      </c>
      <c r="B17" s="15">
        <f t="shared" si="2"/>
        <v>5</v>
      </c>
      <c r="C17" s="15">
        <f>'[41]2563'!$B$16</f>
        <v>1</v>
      </c>
      <c r="D17" s="15">
        <f>'[42]2563'!$B$16</f>
        <v>0</v>
      </c>
      <c r="E17" s="15">
        <f>'[43]2563'!$B$16</f>
        <v>4</v>
      </c>
      <c r="F17" s="15">
        <f>'[44]2563'!$B$16</f>
        <v>0</v>
      </c>
      <c r="G17" s="15">
        <f>'[45]2563'!$B$16</f>
        <v>0</v>
      </c>
      <c r="H17" s="15">
        <f>'[46]2563'!$B$16</f>
        <v>0</v>
      </c>
      <c r="I17" s="15">
        <f>'[47]2563'!$B$16</f>
        <v>0</v>
      </c>
      <c r="J17" s="15">
        <f>'[48]2563'!$B$16</f>
        <v>0</v>
      </c>
      <c r="K17" s="15">
        <f>'[49]2563'!$B$16</f>
        <v>0</v>
      </c>
      <c r="L17" s="15">
        <f>'[50]2563'!$B$16</f>
        <v>0</v>
      </c>
      <c r="M17" s="15">
        <f>'[51]2563'!$B$16</f>
        <v>0</v>
      </c>
      <c r="N17" s="15">
        <f>'[52]2563'!$B$16</f>
        <v>0</v>
      </c>
      <c r="O17" s="15">
        <f>'[53]2563'!$B$16</f>
        <v>0</v>
      </c>
      <c r="P17" s="15">
        <f>'[54]2563'!$B$16</f>
        <v>0</v>
      </c>
      <c r="Q17" s="15">
        <f>'[55]2563'!$B$16</f>
        <v>0</v>
      </c>
      <c r="R17" s="15">
        <f>'[56]2563'!$B$16</f>
        <v>0</v>
      </c>
      <c r="S17" s="15">
        <f>'[57]2563'!$B$16</f>
        <v>0</v>
      </c>
    </row>
    <row r="18" spans="1:19" ht="18.95" customHeight="1" x14ac:dyDescent="0.45">
      <c r="A18" s="14" t="s">
        <v>36</v>
      </c>
      <c r="B18" s="15">
        <f t="shared" si="2"/>
        <v>0</v>
      </c>
      <c r="C18" s="15">
        <f>'[41]2563'!$B$17</f>
        <v>0</v>
      </c>
      <c r="D18" s="15">
        <f>'[42]2563'!$B$17</f>
        <v>0</v>
      </c>
      <c r="E18" s="15">
        <f>'[43]2563'!$B$17</f>
        <v>0</v>
      </c>
      <c r="F18" s="15">
        <f>'[44]2563'!$B$17</f>
        <v>0</v>
      </c>
      <c r="G18" s="15">
        <f>'[45]2563'!$B$17</f>
        <v>0</v>
      </c>
      <c r="H18" s="15">
        <f>'[46]2563'!$B$17</f>
        <v>0</v>
      </c>
      <c r="I18" s="15">
        <f>'[47]2563'!$B$17</f>
        <v>0</v>
      </c>
      <c r="J18" s="15">
        <f>'[48]2563'!$B$17</f>
        <v>0</v>
      </c>
      <c r="K18" s="15">
        <f>'[49]2563'!$B$17</f>
        <v>0</v>
      </c>
      <c r="L18" s="15">
        <f>'[50]2563'!$B$17</f>
        <v>0</v>
      </c>
      <c r="M18" s="15">
        <f>'[51]2563'!$B$17</f>
        <v>0</v>
      </c>
      <c r="N18" s="15">
        <f>'[52]2563'!$B$17</f>
        <v>0</v>
      </c>
      <c r="O18" s="15">
        <f>'[53]2563'!$B$17</f>
        <v>0</v>
      </c>
      <c r="P18" s="15">
        <f>'[54]2563'!$B$17</f>
        <v>0</v>
      </c>
      <c r="Q18" s="15">
        <f>'[55]2563'!$B$17</f>
        <v>0</v>
      </c>
      <c r="R18" s="15">
        <f>'[56]2563'!$B$17</f>
        <v>0</v>
      </c>
      <c r="S18" s="15">
        <f>'[57]2563'!$B$17</f>
        <v>0</v>
      </c>
    </row>
    <row r="19" spans="1:19" ht="18.95" customHeight="1" x14ac:dyDescent="0.45">
      <c r="A19" s="16" t="s">
        <v>37</v>
      </c>
      <c r="B19" s="15">
        <f t="shared" si="2"/>
        <v>0</v>
      </c>
      <c r="C19" s="15">
        <f>'[41]2563'!$B$18</f>
        <v>0</v>
      </c>
      <c r="D19" s="15">
        <f>'[42]2563'!$B$18</f>
        <v>0</v>
      </c>
      <c r="E19" s="15">
        <f>'[43]2563'!$B$18</f>
        <v>0</v>
      </c>
      <c r="F19" s="15">
        <f>'[44]2563'!$B$18</f>
        <v>0</v>
      </c>
      <c r="G19" s="15">
        <f>'[45]2563'!$B$18</f>
        <v>0</v>
      </c>
      <c r="H19" s="15">
        <f>'[46]2563'!$B$18</f>
        <v>0</v>
      </c>
      <c r="I19" s="15">
        <f>'[47]2563'!$B$18</f>
        <v>0</v>
      </c>
      <c r="J19" s="15">
        <f>'[48]2563'!$B$18</f>
        <v>0</v>
      </c>
      <c r="K19" s="15">
        <f>'[49]2563'!$B$18</f>
        <v>0</v>
      </c>
      <c r="L19" s="15">
        <f>'[50]2563'!$B$18</f>
        <v>0</v>
      </c>
      <c r="M19" s="15">
        <f>'[51]2563'!$B$18</f>
        <v>0</v>
      </c>
      <c r="N19" s="15">
        <f>'[52]2563'!$B$18</f>
        <v>0</v>
      </c>
      <c r="O19" s="15">
        <f>'[53]2563'!$B$18</f>
        <v>0</v>
      </c>
      <c r="P19" s="15">
        <f>'[54]2563'!$B$18</f>
        <v>0</v>
      </c>
      <c r="Q19" s="15">
        <f>'[55]2563'!$B$18</f>
        <v>0</v>
      </c>
      <c r="R19" s="15">
        <f>'[56]2563'!$B$18</f>
        <v>0</v>
      </c>
      <c r="S19" s="15">
        <f>'[57]2563'!$B$18</f>
        <v>0</v>
      </c>
    </row>
    <row r="20" spans="1:19" ht="18.95" customHeight="1" x14ac:dyDescent="0.45">
      <c r="A20" s="16" t="s">
        <v>38</v>
      </c>
      <c r="B20" s="15">
        <f t="shared" si="2"/>
        <v>250413</v>
      </c>
      <c r="C20" s="15">
        <f>'[41]2563'!$B$19</f>
        <v>29511</v>
      </c>
      <c r="D20" s="15">
        <f>'[42]2563'!$B$19</f>
        <v>4831</v>
      </c>
      <c r="E20" s="15">
        <f>'[43]2563'!$B$19</f>
        <v>51786</v>
      </c>
      <c r="F20" s="15">
        <f>'[44]2563'!$B$19</f>
        <v>9876</v>
      </c>
      <c r="G20" s="15">
        <f>'[45]2563'!$B$19</f>
        <v>7877</v>
      </c>
      <c r="H20" s="15">
        <f>'[46]2563'!$B$19</f>
        <v>7909</v>
      </c>
      <c r="I20" s="15">
        <f>'[47]2563'!$B$19</f>
        <v>13050</v>
      </c>
      <c r="J20" s="15">
        <f>'[48]2563'!$B$19</f>
        <v>10925</v>
      </c>
      <c r="K20" s="15">
        <f>'[49]2563'!$B$19</f>
        <v>7849</v>
      </c>
      <c r="L20" s="15">
        <f>'[50]2563'!$B$19</f>
        <v>10577</v>
      </c>
      <c r="M20" s="15">
        <f>'[51]2563'!$B$19</f>
        <v>13632</v>
      </c>
      <c r="N20" s="15">
        <f>'[52]2563'!$B$19</f>
        <v>18846</v>
      </c>
      <c r="O20" s="15">
        <f>'[53]2563'!$B$19</f>
        <v>11951</v>
      </c>
      <c r="P20" s="15">
        <f>'[54]2563'!$B$19</f>
        <v>10092</v>
      </c>
      <c r="Q20" s="15">
        <f>'[55]2563'!$B$19</f>
        <v>17025</v>
      </c>
      <c r="R20" s="15">
        <f>'[56]2563'!$B$19</f>
        <v>19093</v>
      </c>
      <c r="S20" s="15">
        <f>'[57]2563'!$B$19</f>
        <v>5583</v>
      </c>
    </row>
    <row r="21" spans="1:19" ht="18.95" customHeight="1" x14ac:dyDescent="0.45">
      <c r="A21" s="16" t="s">
        <v>39</v>
      </c>
      <c r="B21" s="15">
        <f t="shared" si="2"/>
        <v>9500</v>
      </c>
      <c r="C21" s="15">
        <f>'[41]2563'!$B$20</f>
        <v>702</v>
      </c>
      <c r="D21" s="15">
        <f>'[42]2563'!$B$20</f>
        <v>2</v>
      </c>
      <c r="E21" s="15">
        <f>'[43]2563'!$B$20</f>
        <v>344</v>
      </c>
      <c r="F21" s="15">
        <f>'[44]2563'!$B$20</f>
        <v>315</v>
      </c>
      <c r="G21" s="15">
        <f>'[45]2563'!$B$20</f>
        <v>310</v>
      </c>
      <c r="H21" s="15">
        <f>'[46]2563'!$B$20</f>
        <v>113</v>
      </c>
      <c r="I21" s="15">
        <f>'[47]2563'!$B$20</f>
        <v>276</v>
      </c>
      <c r="J21" s="15">
        <f>'[48]2563'!$B$20</f>
        <v>259</v>
      </c>
      <c r="K21" s="15">
        <f>'[49]2563'!$B$20</f>
        <v>382</v>
      </c>
      <c r="L21" s="15">
        <f>'[50]2563'!$B$20</f>
        <v>649</v>
      </c>
      <c r="M21" s="15">
        <f>'[51]2563'!$B$20</f>
        <v>308</v>
      </c>
      <c r="N21" s="15">
        <f>'[52]2563'!$B$20</f>
        <v>981</v>
      </c>
      <c r="O21" s="15">
        <f>'[53]2563'!$B$20</f>
        <v>1372</v>
      </c>
      <c r="P21" s="15">
        <f>'[54]2563'!$B$20</f>
        <v>439</v>
      </c>
      <c r="Q21" s="15">
        <f>'[55]2563'!$B$20</f>
        <v>1229</v>
      </c>
      <c r="R21" s="15">
        <f>'[56]2563'!$B$20</f>
        <v>1370</v>
      </c>
      <c r="S21" s="15">
        <f>'[57]2563'!$B$20</f>
        <v>449</v>
      </c>
    </row>
    <row r="22" spans="1:19" ht="18.95" customHeight="1" x14ac:dyDescent="0.45">
      <c r="A22" s="16" t="s">
        <v>40</v>
      </c>
      <c r="B22" s="15">
        <f t="shared" si="2"/>
        <v>149</v>
      </c>
      <c r="C22" s="15">
        <f>'[41]2563'!$B$21</f>
        <v>13</v>
      </c>
      <c r="D22" s="15">
        <f>'[42]2563'!$B$21</f>
        <v>3</v>
      </c>
      <c r="E22" s="15">
        <f>'[43]2563'!$B$21</f>
        <v>28</v>
      </c>
      <c r="F22" s="15">
        <f>'[44]2563'!$B$21</f>
        <v>10</v>
      </c>
      <c r="G22" s="15">
        <f>'[45]2563'!$B$21</f>
        <v>0</v>
      </c>
      <c r="H22" s="15">
        <f>'[46]2563'!$B$21</f>
        <v>7</v>
      </c>
      <c r="I22" s="15">
        <f>'[47]2563'!$B$21</f>
        <v>5</v>
      </c>
      <c r="J22" s="15">
        <f>'[48]2563'!$B$21</f>
        <v>8</v>
      </c>
      <c r="K22" s="15">
        <f>'[49]2563'!$B$21</f>
        <v>0</v>
      </c>
      <c r="L22" s="15">
        <f>'[50]2563'!$B$21</f>
        <v>11</v>
      </c>
      <c r="M22" s="15">
        <f>'[51]2563'!$B$21</f>
        <v>2</v>
      </c>
      <c r="N22" s="15">
        <f>'[52]2563'!$B$21</f>
        <v>14</v>
      </c>
      <c r="O22" s="15">
        <f>'[53]2563'!$B$21</f>
        <v>13</v>
      </c>
      <c r="P22" s="15">
        <f>'[54]2563'!$B$21</f>
        <v>9</v>
      </c>
      <c r="Q22" s="15">
        <f>'[55]2563'!$B$21</f>
        <v>10</v>
      </c>
      <c r="R22" s="15">
        <f>'[56]2563'!$B$21</f>
        <v>5</v>
      </c>
      <c r="S22" s="15">
        <f>'[57]2563'!$B$21</f>
        <v>11</v>
      </c>
    </row>
    <row r="23" spans="1:19" ht="18.95" customHeight="1" x14ac:dyDescent="0.45">
      <c r="A23" s="16" t="s">
        <v>41</v>
      </c>
      <c r="B23" s="15">
        <f t="shared" si="2"/>
        <v>118</v>
      </c>
      <c r="C23" s="15">
        <f>'[41]2563'!$B$22</f>
        <v>0</v>
      </c>
      <c r="D23" s="15">
        <f>'[42]2563'!$B$22</f>
        <v>0</v>
      </c>
      <c r="E23" s="15">
        <f>'[43]2563'!$B$22</f>
        <v>0</v>
      </c>
      <c r="F23" s="15">
        <f>'[44]2563'!$B$22</f>
        <v>0</v>
      </c>
      <c r="G23" s="15">
        <f>'[45]2563'!$B$22</f>
        <v>1</v>
      </c>
      <c r="H23" s="15">
        <f>'[46]2563'!$B$22</f>
        <v>1</v>
      </c>
      <c r="I23" s="15">
        <f>'[47]2563'!$B$22</f>
        <v>0</v>
      </c>
      <c r="J23" s="15">
        <f>'[48]2563'!$B$22</f>
        <v>1</v>
      </c>
      <c r="K23" s="15">
        <f>'[49]2563'!$B$22</f>
        <v>75</v>
      </c>
      <c r="L23" s="15">
        <f>'[50]2563'!$B$22</f>
        <v>10</v>
      </c>
      <c r="M23" s="15">
        <f>'[51]2563'!$B$22</f>
        <v>0</v>
      </c>
      <c r="N23" s="15">
        <f>'[52]2563'!$B$22</f>
        <v>9</v>
      </c>
      <c r="O23" s="15">
        <f>'[53]2563'!$B$22</f>
        <v>0</v>
      </c>
      <c r="P23" s="15">
        <f>'[54]2563'!$B$22</f>
        <v>0</v>
      </c>
      <c r="Q23" s="15">
        <f>'[55]2563'!$B$22</f>
        <v>3</v>
      </c>
      <c r="R23" s="15">
        <f>'[56]2563'!$B$22</f>
        <v>18</v>
      </c>
      <c r="S23" s="15">
        <f>'[57]2563'!$B$22</f>
        <v>0</v>
      </c>
    </row>
    <row r="24" spans="1:19" ht="18.95" customHeight="1" x14ac:dyDescent="0.45">
      <c r="A24" s="16" t="s">
        <v>42</v>
      </c>
      <c r="B24" s="15">
        <f t="shared" si="2"/>
        <v>3</v>
      </c>
      <c r="C24" s="15">
        <f>'[41]2563'!$B$23</f>
        <v>0</v>
      </c>
      <c r="D24" s="15">
        <f>'[42]2563'!$B$23</f>
        <v>0</v>
      </c>
      <c r="E24" s="15">
        <f>'[43]2563'!$B$23</f>
        <v>0</v>
      </c>
      <c r="F24" s="15">
        <f>'[44]2563'!$B$23</f>
        <v>0</v>
      </c>
      <c r="G24" s="15">
        <f>'[45]2563'!$B$23</f>
        <v>0</v>
      </c>
      <c r="H24" s="15">
        <f>'[46]2563'!$B$23</f>
        <v>0</v>
      </c>
      <c r="I24" s="15">
        <f>'[47]2563'!$B$23</f>
        <v>0</v>
      </c>
      <c r="J24" s="15">
        <f>'[48]2563'!$B$23</f>
        <v>1</v>
      </c>
      <c r="K24" s="15">
        <f>'[49]2563'!$B$23</f>
        <v>0</v>
      </c>
      <c r="L24" s="15">
        <f>'[50]2563'!$B$23</f>
        <v>1</v>
      </c>
      <c r="M24" s="15">
        <f>'[51]2563'!$B$23</f>
        <v>0</v>
      </c>
      <c r="N24" s="15">
        <f>'[52]2563'!$B$23</f>
        <v>1</v>
      </c>
      <c r="O24" s="15">
        <f>'[53]2563'!$B$23</f>
        <v>0</v>
      </c>
      <c r="P24" s="15">
        <f>'[54]2563'!$B$23</f>
        <v>0</v>
      </c>
      <c r="Q24" s="15">
        <f>'[55]2563'!$B$23</f>
        <v>0</v>
      </c>
      <c r="R24" s="15">
        <f>'[56]2563'!$B$23</f>
        <v>0</v>
      </c>
      <c r="S24" s="15">
        <f>'[57]2563'!$B$23</f>
        <v>0</v>
      </c>
    </row>
    <row r="25" spans="1:19" ht="18.95" customHeight="1" x14ac:dyDescent="0.45">
      <c r="A25" s="16" t="s">
        <v>43</v>
      </c>
      <c r="B25" s="15">
        <f t="shared" si="2"/>
        <v>43</v>
      </c>
      <c r="C25" s="15">
        <f>'[41]2563'!$B$24</f>
        <v>21</v>
      </c>
      <c r="D25" s="15">
        <f>'[42]2563'!$B$24</f>
        <v>5</v>
      </c>
      <c r="E25" s="15">
        <f>'[43]2563'!$B$24</f>
        <v>5</v>
      </c>
      <c r="F25" s="15">
        <f>'[44]2563'!$B$24</f>
        <v>0</v>
      </c>
      <c r="G25" s="15">
        <f>'[45]2563'!$B$24</f>
        <v>4</v>
      </c>
      <c r="H25" s="15">
        <f>'[46]2563'!$B$24</f>
        <v>3</v>
      </c>
      <c r="I25" s="15">
        <f>'[47]2563'!$B$24</f>
        <v>0</v>
      </c>
      <c r="J25" s="15">
        <f>'[48]2563'!$B$24</f>
        <v>1</v>
      </c>
      <c r="K25" s="15">
        <f>'[49]2563'!$B$24</f>
        <v>1</v>
      </c>
      <c r="L25" s="15">
        <f>'[50]2563'!$B$24</f>
        <v>0</v>
      </c>
      <c r="M25" s="15">
        <f>'[51]2563'!$B$24</f>
        <v>2</v>
      </c>
      <c r="N25" s="15">
        <f>'[52]2563'!$B$24</f>
        <v>1</v>
      </c>
      <c r="O25" s="15">
        <f>'[53]2563'!$B$24</f>
        <v>0</v>
      </c>
      <c r="P25" s="15">
        <f>'[54]2563'!$B$24</f>
        <v>0</v>
      </c>
      <c r="Q25" s="15">
        <f>'[55]2563'!$B$24</f>
        <v>0</v>
      </c>
      <c r="R25" s="15">
        <f>'[56]2563'!$B$24</f>
        <v>0</v>
      </c>
      <c r="S25" s="15">
        <f>'[57]2563'!$B$24</f>
        <v>0</v>
      </c>
    </row>
    <row r="26" spans="1:19" s="17" customFormat="1" ht="20.100000000000001" customHeight="1" x14ac:dyDescent="0.45">
      <c r="A26" s="59" t="s">
        <v>44</v>
      </c>
      <c r="B26" s="48">
        <f>B28+B32+B35</f>
        <v>8566</v>
      </c>
      <c r="C26" s="48">
        <f>C28+C32+C35</f>
        <v>758</v>
      </c>
      <c r="D26" s="48">
        <f t="shared" ref="D26:S26" si="3">D28+D32+D35</f>
        <v>69</v>
      </c>
      <c r="E26" s="48">
        <f t="shared" si="3"/>
        <v>1146</v>
      </c>
      <c r="F26" s="48">
        <f t="shared" si="3"/>
        <v>510</v>
      </c>
      <c r="G26" s="48">
        <f t="shared" si="3"/>
        <v>327</v>
      </c>
      <c r="H26" s="48">
        <f t="shared" si="3"/>
        <v>254</v>
      </c>
      <c r="I26" s="48">
        <f t="shared" si="3"/>
        <v>395</v>
      </c>
      <c r="J26" s="48">
        <f t="shared" si="3"/>
        <v>247</v>
      </c>
      <c r="K26" s="48">
        <f t="shared" si="3"/>
        <v>299</v>
      </c>
      <c r="L26" s="48">
        <f t="shared" si="3"/>
        <v>514</v>
      </c>
      <c r="M26" s="48">
        <f t="shared" si="3"/>
        <v>573</v>
      </c>
      <c r="N26" s="48">
        <f t="shared" si="3"/>
        <v>737</v>
      </c>
      <c r="O26" s="48">
        <f t="shared" si="3"/>
        <v>718</v>
      </c>
      <c r="P26" s="48">
        <f t="shared" si="3"/>
        <v>342</v>
      </c>
      <c r="Q26" s="48">
        <f t="shared" si="3"/>
        <v>562</v>
      </c>
      <c r="R26" s="48">
        <f t="shared" si="3"/>
        <v>828</v>
      </c>
      <c r="S26" s="48">
        <f t="shared" si="3"/>
        <v>287</v>
      </c>
    </row>
    <row r="27" spans="1:19" s="17" customFormat="1" ht="20.100000000000001" customHeight="1" x14ac:dyDescent="0.45">
      <c r="A27" s="60" t="s">
        <v>45</v>
      </c>
      <c r="B27" s="50"/>
      <c r="C27" s="50"/>
      <c r="D27" s="61"/>
      <c r="E27" s="61"/>
      <c r="F27" s="61"/>
      <c r="G27" s="50"/>
      <c r="H27" s="62"/>
      <c r="I27" s="50"/>
      <c r="J27" s="61"/>
      <c r="K27" s="61"/>
      <c r="L27" s="61"/>
      <c r="M27" s="50"/>
      <c r="N27" s="62"/>
      <c r="O27" s="50"/>
      <c r="P27" s="61"/>
      <c r="Q27" s="61"/>
      <c r="R27" s="61"/>
      <c r="S27" s="50"/>
    </row>
    <row r="28" spans="1:19" s="17" customFormat="1" ht="20.100000000000001" customHeight="1" x14ac:dyDescent="0.45">
      <c r="A28" s="18" t="s">
        <v>46</v>
      </c>
      <c r="B28" s="19">
        <f>SUM(C28:S28)</f>
        <v>491</v>
      </c>
      <c r="C28" s="19">
        <f>SUM(C29:C31)</f>
        <v>37</v>
      </c>
      <c r="D28" s="19">
        <f t="shared" ref="D28:S28" si="4">SUM(D29:D31)</f>
        <v>9</v>
      </c>
      <c r="E28" s="19">
        <f t="shared" si="4"/>
        <v>154</v>
      </c>
      <c r="F28" s="19">
        <f t="shared" si="4"/>
        <v>12</v>
      </c>
      <c r="G28" s="19">
        <f t="shared" si="4"/>
        <v>15</v>
      </c>
      <c r="H28" s="19">
        <f t="shared" si="4"/>
        <v>22</v>
      </c>
      <c r="I28" s="19">
        <f t="shared" si="4"/>
        <v>54</v>
      </c>
      <c r="J28" s="19">
        <f t="shared" si="4"/>
        <v>11</v>
      </c>
      <c r="K28" s="19">
        <f t="shared" si="4"/>
        <v>7</v>
      </c>
      <c r="L28" s="19">
        <f t="shared" si="4"/>
        <v>14</v>
      </c>
      <c r="M28" s="19">
        <f t="shared" si="4"/>
        <v>28</v>
      </c>
      <c r="N28" s="19">
        <f t="shared" si="4"/>
        <v>27</v>
      </c>
      <c r="O28" s="19">
        <f t="shared" si="4"/>
        <v>19</v>
      </c>
      <c r="P28" s="19">
        <f t="shared" si="4"/>
        <v>8</v>
      </c>
      <c r="Q28" s="19">
        <f t="shared" si="4"/>
        <v>28</v>
      </c>
      <c r="R28" s="19">
        <f t="shared" si="4"/>
        <v>37</v>
      </c>
      <c r="S28" s="19">
        <f t="shared" si="4"/>
        <v>9</v>
      </c>
    </row>
    <row r="29" spans="1:19" ht="18.95" customHeight="1" x14ac:dyDescent="0.45">
      <c r="A29" s="20" t="s">
        <v>47</v>
      </c>
      <c r="B29" s="15">
        <f>SUM(C29:S29)</f>
        <v>146</v>
      </c>
      <c r="C29" s="15">
        <f>'[41]2563'!$B$27</f>
        <v>10</v>
      </c>
      <c r="D29" s="15">
        <f>'[42]2563'!$B$27</f>
        <v>4</v>
      </c>
      <c r="E29" s="15">
        <f>'[43]2563'!$B$27</f>
        <v>33</v>
      </c>
      <c r="F29" s="15">
        <f>'[44]2563'!$B$27</f>
        <v>2</v>
      </c>
      <c r="G29" s="15">
        <f>'[45]2563'!$B$27</f>
        <v>8</v>
      </c>
      <c r="H29" s="15">
        <f>'[46]2563'!$B$27</f>
        <v>3</v>
      </c>
      <c r="I29" s="15">
        <f>'[47]2563'!$B$27</f>
        <v>20</v>
      </c>
      <c r="J29" s="15">
        <f>'[48]2563'!$B$27</f>
        <v>3</v>
      </c>
      <c r="K29" s="15">
        <f>'[49]2563'!$B$27</f>
        <v>0</v>
      </c>
      <c r="L29" s="15">
        <f>'[50]2563'!$B$27</f>
        <v>5</v>
      </c>
      <c r="M29" s="15">
        <f>'[51]2563'!$B$27</f>
        <v>10</v>
      </c>
      <c r="N29" s="15">
        <f>'[52]2563'!$B$27</f>
        <v>3</v>
      </c>
      <c r="O29" s="15">
        <f>'[53]2563'!$B$27</f>
        <v>7</v>
      </c>
      <c r="P29" s="15">
        <f>'[54]2563'!$B$27</f>
        <v>2</v>
      </c>
      <c r="Q29" s="15">
        <f>'[55]2563'!$B$27</f>
        <v>17</v>
      </c>
      <c r="R29" s="15">
        <f>'[56]2563'!$B$27</f>
        <v>13</v>
      </c>
      <c r="S29" s="15">
        <f>'[57]2563'!$B$27</f>
        <v>6</v>
      </c>
    </row>
    <row r="30" spans="1:19" ht="18.95" customHeight="1" x14ac:dyDescent="0.45">
      <c r="A30" s="16" t="s">
        <v>48</v>
      </c>
      <c r="B30" s="15">
        <f t="shared" ref="B30:B34" si="5">SUM(C30:S30)</f>
        <v>248</v>
      </c>
      <c r="C30" s="15">
        <f>'[41]2563'!$B$33</f>
        <v>19</v>
      </c>
      <c r="D30" s="15">
        <f>'[42]2563'!$B$33</f>
        <v>5</v>
      </c>
      <c r="E30" s="15">
        <f>'[43]2563'!$B$33</f>
        <v>104</v>
      </c>
      <c r="F30" s="15">
        <f>'[44]2563'!$B$33</f>
        <v>5</v>
      </c>
      <c r="G30" s="15">
        <f>'[45]2563'!$B$33</f>
        <v>5</v>
      </c>
      <c r="H30" s="15">
        <f>'[46]2563'!$B$33</f>
        <v>14</v>
      </c>
      <c r="I30" s="15">
        <f>'[47]2563'!$B$33</f>
        <v>26</v>
      </c>
      <c r="J30" s="15">
        <f>'[48]2563'!$B$33</f>
        <v>2</v>
      </c>
      <c r="K30" s="15">
        <f>'[49]2563'!$B$33</f>
        <v>4</v>
      </c>
      <c r="L30" s="15">
        <f>'[50]2563'!$B$33</f>
        <v>4</v>
      </c>
      <c r="M30" s="15">
        <f>'[51]2563'!$B$33</f>
        <v>12</v>
      </c>
      <c r="N30" s="15">
        <f>'[52]2563'!$B$33</f>
        <v>20</v>
      </c>
      <c r="O30" s="15">
        <f>'[53]2563'!$B$33</f>
        <v>7</v>
      </c>
      <c r="P30" s="15">
        <f>'[54]2563'!$B$33</f>
        <v>5</v>
      </c>
      <c r="Q30" s="15">
        <f>'[55]2563'!$B$33</f>
        <v>5</v>
      </c>
      <c r="R30" s="15">
        <f>'[56]2563'!$B$33</f>
        <v>8</v>
      </c>
      <c r="S30" s="15">
        <f>'[57]2563'!$B$33</f>
        <v>3</v>
      </c>
    </row>
    <row r="31" spans="1:19" ht="18.95" customHeight="1" x14ac:dyDescent="0.45">
      <c r="A31" s="16" t="s">
        <v>49</v>
      </c>
      <c r="B31" s="15">
        <f t="shared" si="5"/>
        <v>97</v>
      </c>
      <c r="C31" s="15">
        <f>'[41]2563'!$B$36</f>
        <v>8</v>
      </c>
      <c r="D31" s="15">
        <f>'[42]2563'!$B$36</f>
        <v>0</v>
      </c>
      <c r="E31" s="15">
        <f>'[43]2563'!$B$36</f>
        <v>17</v>
      </c>
      <c r="F31" s="15">
        <f>'[44]2563'!$B$36</f>
        <v>5</v>
      </c>
      <c r="G31" s="15">
        <f>'[45]2563'!$B$36</f>
        <v>2</v>
      </c>
      <c r="H31" s="15">
        <f>'[46]2563'!$B$36</f>
        <v>5</v>
      </c>
      <c r="I31" s="15">
        <f>'[47]2563'!$B$36</f>
        <v>8</v>
      </c>
      <c r="J31" s="15">
        <f>'[48]2563'!$B$36</f>
        <v>6</v>
      </c>
      <c r="K31" s="15">
        <f>'[49]2563'!$B$36</f>
        <v>3</v>
      </c>
      <c r="L31" s="15">
        <f>'[50]2563'!$B$36</f>
        <v>5</v>
      </c>
      <c r="M31" s="15">
        <f>'[51]2563'!$B$36</f>
        <v>6</v>
      </c>
      <c r="N31" s="15">
        <f>'[52]2563'!$B$36</f>
        <v>4</v>
      </c>
      <c r="O31" s="15">
        <f>'[53]2563'!$B$36</f>
        <v>5</v>
      </c>
      <c r="P31" s="15">
        <f>'[54]2563'!$B$36</f>
        <v>1</v>
      </c>
      <c r="Q31" s="15">
        <f>'[55]2563'!$B$36</f>
        <v>6</v>
      </c>
      <c r="R31" s="15">
        <f>'[56]2563'!$B$36</f>
        <v>16</v>
      </c>
      <c r="S31" s="15">
        <f>'[57]2563'!$B$36</f>
        <v>0</v>
      </c>
    </row>
    <row r="32" spans="1:19" s="17" customFormat="1" ht="20.100000000000001" customHeight="1" x14ac:dyDescent="0.45">
      <c r="A32" s="21" t="s">
        <v>50</v>
      </c>
      <c r="B32" s="19">
        <f t="shared" si="5"/>
        <v>8075</v>
      </c>
      <c r="C32" s="19">
        <f>SUM(C33:C34)</f>
        <v>721</v>
      </c>
      <c r="D32" s="19">
        <f t="shared" ref="D32:S32" si="6">SUM(D33:D34)</f>
        <v>60</v>
      </c>
      <c r="E32" s="19">
        <f t="shared" si="6"/>
        <v>992</v>
      </c>
      <c r="F32" s="19">
        <f t="shared" si="6"/>
        <v>498</v>
      </c>
      <c r="G32" s="19">
        <f t="shared" si="6"/>
        <v>312</v>
      </c>
      <c r="H32" s="19">
        <f t="shared" si="6"/>
        <v>232</v>
      </c>
      <c r="I32" s="19">
        <f t="shared" si="6"/>
        <v>341</v>
      </c>
      <c r="J32" s="19">
        <f t="shared" si="6"/>
        <v>236</v>
      </c>
      <c r="K32" s="19">
        <f t="shared" si="6"/>
        <v>292</v>
      </c>
      <c r="L32" s="19">
        <f t="shared" si="6"/>
        <v>500</v>
      </c>
      <c r="M32" s="19">
        <f t="shared" si="6"/>
        <v>545</v>
      </c>
      <c r="N32" s="19">
        <f t="shared" si="6"/>
        <v>710</v>
      </c>
      <c r="O32" s="19">
        <f t="shared" si="6"/>
        <v>699</v>
      </c>
      <c r="P32" s="19">
        <f t="shared" si="6"/>
        <v>334</v>
      </c>
      <c r="Q32" s="19">
        <f t="shared" si="6"/>
        <v>534</v>
      </c>
      <c r="R32" s="19">
        <f t="shared" si="6"/>
        <v>791</v>
      </c>
      <c r="S32" s="19">
        <f t="shared" si="6"/>
        <v>278</v>
      </c>
    </row>
    <row r="33" spans="1:19" ht="18.95" customHeight="1" x14ac:dyDescent="0.45">
      <c r="A33" s="20" t="s">
        <v>51</v>
      </c>
      <c r="B33" s="15">
        <f t="shared" si="5"/>
        <v>2829</v>
      </c>
      <c r="C33" s="11">
        <f>'[41]2563'!$B$40</f>
        <v>253</v>
      </c>
      <c r="D33" s="11">
        <f>'[42]2563'!$B$40</f>
        <v>5</v>
      </c>
      <c r="E33" s="11">
        <f>'[43]2563'!$B$40</f>
        <v>439</v>
      </c>
      <c r="F33" s="11">
        <f>'[44]2563'!$B$40</f>
        <v>253</v>
      </c>
      <c r="G33" s="11">
        <f>'[45]2563'!$B$40</f>
        <v>93</v>
      </c>
      <c r="H33" s="11">
        <f>'[46]2563'!$B$40</f>
        <v>85</v>
      </c>
      <c r="I33" s="11">
        <f>'[47]2563'!$B$40</f>
        <v>171</v>
      </c>
      <c r="J33" s="11">
        <f>'[48]2563'!$B$40</f>
        <v>38</v>
      </c>
      <c r="K33" s="11">
        <f>'[49]2563'!$B$40</f>
        <v>82</v>
      </c>
      <c r="L33" s="11">
        <f>'[50]2563'!$B$40</f>
        <v>148</v>
      </c>
      <c r="M33" s="11">
        <f>'[51]2563'!$B$40</f>
        <v>301</v>
      </c>
      <c r="N33" s="11">
        <f>'[52]2563'!$B$40</f>
        <v>205</v>
      </c>
      <c r="O33" s="11">
        <f>'[53]2563'!$B$40</f>
        <v>244</v>
      </c>
      <c r="P33" s="11">
        <f>'[54]2563'!$B$40</f>
        <v>62</v>
      </c>
      <c r="Q33" s="11">
        <f>'[55]2563'!$B$40</f>
        <v>98</v>
      </c>
      <c r="R33" s="11">
        <f>'[56]2563'!$B$40</f>
        <v>268</v>
      </c>
      <c r="S33" s="11">
        <f>'[57]2563'!$B$40</f>
        <v>84</v>
      </c>
    </row>
    <row r="34" spans="1:19" ht="18.95" customHeight="1" x14ac:dyDescent="0.45">
      <c r="A34" s="16" t="s">
        <v>52</v>
      </c>
      <c r="B34" s="15">
        <f t="shared" si="5"/>
        <v>5246</v>
      </c>
      <c r="C34" s="11">
        <f>'[41]2563'!$B$43</f>
        <v>468</v>
      </c>
      <c r="D34" s="11">
        <f>'[42]2563'!$B$43</f>
        <v>55</v>
      </c>
      <c r="E34" s="11">
        <f>'[43]2563'!$B$43</f>
        <v>553</v>
      </c>
      <c r="F34" s="11">
        <f>'[44]2563'!$B$43</f>
        <v>245</v>
      </c>
      <c r="G34" s="11">
        <f>'[45]2563'!$B$43</f>
        <v>219</v>
      </c>
      <c r="H34" s="11">
        <f>'[46]2563'!$B$43</f>
        <v>147</v>
      </c>
      <c r="I34" s="11">
        <f>'[47]2563'!$B$43</f>
        <v>170</v>
      </c>
      <c r="J34" s="11">
        <f>'[48]2563'!$B$43</f>
        <v>198</v>
      </c>
      <c r="K34" s="11">
        <f>'[49]2563'!$B$43</f>
        <v>210</v>
      </c>
      <c r="L34" s="11">
        <f>'[50]2563'!$B$43</f>
        <v>352</v>
      </c>
      <c r="M34" s="11">
        <f>'[51]2563'!$B$43</f>
        <v>244</v>
      </c>
      <c r="N34" s="11">
        <f>'[52]2563'!$B$43</f>
        <v>505</v>
      </c>
      <c r="O34" s="11">
        <f>'[53]2563'!$B$43</f>
        <v>455</v>
      </c>
      <c r="P34" s="11">
        <f>'[54]2563'!$B$43</f>
        <v>272</v>
      </c>
      <c r="Q34" s="11">
        <f>'[55]2563'!$B$43</f>
        <v>436</v>
      </c>
      <c r="R34" s="11">
        <f>'[56]2563'!$B$43</f>
        <v>523</v>
      </c>
      <c r="S34" s="11">
        <f>'[57]2563'!$B$43</f>
        <v>194</v>
      </c>
    </row>
    <row r="35" spans="1:19" s="17" customFormat="1" x14ac:dyDescent="0.45">
      <c r="A35" s="45" t="s">
        <v>247</v>
      </c>
      <c r="B35" s="44">
        <f>SUM(C35:S35)</f>
        <v>0</v>
      </c>
      <c r="C35" s="46">
        <f>'[41]2563'!$B$46</f>
        <v>0</v>
      </c>
      <c r="D35" s="46">
        <f>'[42]2563'!$B$46</f>
        <v>0</v>
      </c>
      <c r="E35" s="46">
        <f>'[43]2563'!$B$46</f>
        <v>0</v>
      </c>
      <c r="F35" s="46">
        <f>'[44]2563'!$B$46</f>
        <v>0</v>
      </c>
      <c r="G35" s="46">
        <f>'[45]2563'!$B$46</f>
        <v>0</v>
      </c>
      <c r="H35" s="46">
        <f>'[46]2563'!$B$46</f>
        <v>0</v>
      </c>
      <c r="I35" s="46">
        <f>'[47]2563'!$B$46</f>
        <v>0</v>
      </c>
      <c r="J35" s="46">
        <f>'[48]2563'!$B$46</f>
        <v>0</v>
      </c>
      <c r="K35" s="46">
        <f>'[49]2563'!$B$46</f>
        <v>0</v>
      </c>
      <c r="L35" s="46">
        <f>'[50]2563'!$B$46</f>
        <v>0</v>
      </c>
      <c r="M35" s="46">
        <f>'[51]2563'!$B$46</f>
        <v>0</v>
      </c>
      <c r="N35" s="46">
        <f>'[52]2563'!$B$46</f>
        <v>0</v>
      </c>
      <c r="O35" s="46">
        <f>'[53]2563'!$B$46</f>
        <v>0</v>
      </c>
      <c r="P35" s="46">
        <f>'[54]2563'!$B$46</f>
        <v>0</v>
      </c>
      <c r="Q35" s="46">
        <f>'[55]2563'!$B$46</f>
        <v>0</v>
      </c>
      <c r="R35" s="46">
        <f>'[56]2563'!$B$46</f>
        <v>0</v>
      </c>
      <c r="S35" s="46">
        <f>'[57]2563'!$B$46</f>
        <v>0</v>
      </c>
    </row>
    <row r="36" spans="1:19" x14ac:dyDescent="0.45">
      <c r="A36" s="23" t="str">
        <f>Central!A36</f>
        <v>กลุ่มสถิติการขนส่ง  กองแผนงาน  กรมการขนส่งทางบก</v>
      </c>
    </row>
    <row r="37" spans="1:19" x14ac:dyDescent="0.45">
      <c r="A37" s="24"/>
    </row>
  </sheetData>
  <phoneticPr fontId="1" type="noConversion"/>
  <pageMargins left="0.3" right="0.2" top="0.15748031496062992" bottom="0.15748031496062992" header="0.15748031496062992" footer="0.15748031496062992"/>
  <pageSetup paperSize="9" scale="85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"/>
  <sheetViews>
    <sheetView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21" x14ac:dyDescent="0.45"/>
  <cols>
    <col min="1" max="1" width="70.83203125" style="2" customWidth="1"/>
    <col min="2" max="10" width="20.83203125" style="2" customWidth="1"/>
    <col min="11" max="16384" width="9.33203125" style="2"/>
  </cols>
  <sheetData>
    <row r="1" spans="1:12" ht="23.25" x14ac:dyDescent="0.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45">
      <c r="J2" s="4" t="s">
        <v>0</v>
      </c>
    </row>
    <row r="3" spans="1:12" s="26" customFormat="1" ht="19.5" customHeight="1" x14ac:dyDescent="0.45">
      <c r="A3" s="55" t="s">
        <v>1</v>
      </c>
      <c r="B3" s="55" t="s">
        <v>147</v>
      </c>
      <c r="C3" s="56" t="s">
        <v>148</v>
      </c>
      <c r="D3" s="56" t="s">
        <v>149</v>
      </c>
      <c r="E3" s="56" t="s">
        <v>150</v>
      </c>
      <c r="F3" s="56" t="s">
        <v>151</v>
      </c>
      <c r="G3" s="56" t="s">
        <v>152</v>
      </c>
      <c r="H3" s="56" t="s">
        <v>153</v>
      </c>
      <c r="I3" s="56" t="s">
        <v>154</v>
      </c>
      <c r="J3" s="56" t="s">
        <v>155</v>
      </c>
    </row>
    <row r="4" spans="1:12" s="26" customFormat="1" ht="20.100000000000001" customHeight="1" x14ac:dyDescent="0.45">
      <c r="A4" s="57" t="s">
        <v>12</v>
      </c>
      <c r="B4" s="58" t="s">
        <v>156</v>
      </c>
      <c r="C4" s="58" t="s">
        <v>157</v>
      </c>
      <c r="D4" s="58" t="s">
        <v>158</v>
      </c>
      <c r="E4" s="58" t="s">
        <v>159</v>
      </c>
      <c r="F4" s="58" t="s">
        <v>160</v>
      </c>
      <c r="G4" s="58" t="s">
        <v>161</v>
      </c>
      <c r="H4" s="58" t="s">
        <v>162</v>
      </c>
      <c r="I4" s="58" t="s">
        <v>163</v>
      </c>
      <c r="J4" s="58" t="s">
        <v>164</v>
      </c>
    </row>
    <row r="5" spans="1:12" s="7" customFormat="1" ht="24.95" customHeight="1" x14ac:dyDescent="0.45">
      <c r="A5" s="5" t="s">
        <v>23</v>
      </c>
      <c r="B5" s="6">
        <f>B7+B26</f>
        <v>158617</v>
      </c>
      <c r="C5" s="6">
        <f>C7+C26</f>
        <v>20259</v>
      </c>
      <c r="D5" s="6">
        <f t="shared" ref="D5:J5" si="0">D7+D26</f>
        <v>18271</v>
      </c>
      <c r="E5" s="6">
        <f t="shared" si="0"/>
        <v>26281</v>
      </c>
      <c r="F5" s="6">
        <f t="shared" si="0"/>
        <v>31246</v>
      </c>
      <c r="G5" s="6">
        <f t="shared" si="0"/>
        <v>19394</v>
      </c>
      <c r="H5" s="6">
        <f t="shared" si="0"/>
        <v>3797</v>
      </c>
      <c r="I5" s="6">
        <f t="shared" si="0"/>
        <v>21693</v>
      </c>
      <c r="J5" s="6">
        <f t="shared" si="0"/>
        <v>17676</v>
      </c>
    </row>
    <row r="6" spans="1:12" s="7" customFormat="1" ht="20.100000000000001" customHeight="1" x14ac:dyDescent="0.45">
      <c r="A6" s="8" t="s">
        <v>24</v>
      </c>
      <c r="B6" s="9"/>
      <c r="C6" s="9"/>
      <c r="D6" s="10"/>
      <c r="E6" s="10"/>
      <c r="F6" s="10"/>
      <c r="G6" s="9"/>
      <c r="H6" s="12"/>
      <c r="I6" s="9"/>
      <c r="J6" s="10"/>
    </row>
    <row r="7" spans="1:12" s="13" customFormat="1" ht="20.100000000000001" customHeight="1" x14ac:dyDescent="0.45">
      <c r="A7" s="59" t="s">
        <v>25</v>
      </c>
      <c r="B7" s="48">
        <f>SUM(B9:B25)</f>
        <v>151569</v>
      </c>
      <c r="C7" s="48">
        <f>SUM(C9:C25)</f>
        <v>19046</v>
      </c>
      <c r="D7" s="48">
        <f t="shared" ref="D7:J7" si="1">SUM(D9:D25)</f>
        <v>17615</v>
      </c>
      <c r="E7" s="48">
        <f t="shared" si="1"/>
        <v>24082</v>
      </c>
      <c r="F7" s="48">
        <f t="shared" si="1"/>
        <v>30337</v>
      </c>
      <c r="G7" s="48">
        <f t="shared" si="1"/>
        <v>18696</v>
      </c>
      <c r="H7" s="48">
        <f t="shared" si="1"/>
        <v>3581</v>
      </c>
      <c r="I7" s="48">
        <f t="shared" si="1"/>
        <v>20940</v>
      </c>
      <c r="J7" s="48">
        <f t="shared" si="1"/>
        <v>17272</v>
      </c>
    </row>
    <row r="8" spans="1:12" s="13" customFormat="1" ht="20.100000000000001" customHeight="1" x14ac:dyDescent="0.45">
      <c r="A8" s="60" t="s">
        <v>26</v>
      </c>
      <c r="B8" s="50"/>
      <c r="C8" s="50"/>
      <c r="D8" s="61"/>
      <c r="E8" s="61"/>
      <c r="F8" s="61"/>
      <c r="G8" s="50"/>
      <c r="H8" s="62"/>
      <c r="I8" s="50"/>
      <c r="J8" s="61"/>
    </row>
    <row r="9" spans="1:12" ht="18.95" customHeight="1" x14ac:dyDescent="0.45">
      <c r="A9" s="14" t="s">
        <v>27</v>
      </c>
      <c r="B9" s="15">
        <f>SUM(C9:J9)</f>
        <v>20431</v>
      </c>
      <c r="C9" s="15">
        <f>'[58]2563'!$B$6</f>
        <v>3268</v>
      </c>
      <c r="D9" s="15">
        <f>'[59]2563'!$B$6</f>
        <v>3389</v>
      </c>
      <c r="E9" s="15">
        <f>'[60]2563'!$B$6</f>
        <v>3032</v>
      </c>
      <c r="F9" s="15">
        <f>'[61]2563'!$B$6</f>
        <v>3628</v>
      </c>
      <c r="G9" s="15">
        <f>'[62]2563'!$B$6</f>
        <v>254</v>
      </c>
      <c r="H9" s="15">
        <f>'[63]2563'!$B$6</f>
        <v>565</v>
      </c>
      <c r="I9" s="15">
        <f>'[64]2563'!$B$6</f>
        <v>3603</v>
      </c>
      <c r="J9" s="15">
        <f>'[65]2563'!$B$6</f>
        <v>2692</v>
      </c>
    </row>
    <row r="10" spans="1:12" ht="18.95" customHeight="1" x14ac:dyDescent="0.45">
      <c r="A10" s="14" t="s">
        <v>28</v>
      </c>
      <c r="B10" s="15">
        <f t="shared" ref="B10:B25" si="2">SUM(C10:J10)</f>
        <v>1063</v>
      </c>
      <c r="C10" s="15">
        <f>'[58]2563'!$B$7</f>
        <v>214</v>
      </c>
      <c r="D10" s="15">
        <f>'[59]2563'!$B$7</f>
        <v>93</v>
      </c>
      <c r="E10" s="15">
        <f>'[60]2563'!$B$7</f>
        <v>200</v>
      </c>
      <c r="F10" s="15">
        <f>'[61]2563'!$B$7</f>
        <v>218</v>
      </c>
      <c r="G10" s="15">
        <f>'[62]2563'!$B$7</f>
        <v>83</v>
      </c>
      <c r="H10" s="15">
        <f>'[63]2563'!$B$7</f>
        <v>36</v>
      </c>
      <c r="I10" s="15">
        <f>'[64]2563'!$B$7</f>
        <v>127</v>
      </c>
      <c r="J10" s="15">
        <f>'[65]2563'!$B$7</f>
        <v>92</v>
      </c>
    </row>
    <row r="11" spans="1:12" ht="18.95" customHeight="1" x14ac:dyDescent="0.45">
      <c r="A11" s="14" t="s">
        <v>29</v>
      </c>
      <c r="B11" s="15">
        <f t="shared" si="2"/>
        <v>13206</v>
      </c>
      <c r="C11" s="15">
        <f>'[58]2563'!$B$8</f>
        <v>1928</v>
      </c>
      <c r="D11" s="15">
        <f>'[59]2563'!$B$8</f>
        <v>1979</v>
      </c>
      <c r="E11" s="15">
        <f>'[60]2563'!$B$8</f>
        <v>2491</v>
      </c>
      <c r="F11" s="15">
        <f>'[61]2563'!$B$8</f>
        <v>2449</v>
      </c>
      <c r="G11" s="15">
        <f>'[62]2563'!$B$8</f>
        <v>258</v>
      </c>
      <c r="H11" s="15">
        <f>'[63]2563'!$B$8</f>
        <v>629</v>
      </c>
      <c r="I11" s="15">
        <f>'[64]2563'!$B$8</f>
        <v>2078</v>
      </c>
      <c r="J11" s="15">
        <f>'[65]2563'!$B$8</f>
        <v>1394</v>
      </c>
    </row>
    <row r="12" spans="1:12" ht="18.95" customHeight="1" x14ac:dyDescent="0.45">
      <c r="A12" s="14" t="s">
        <v>30</v>
      </c>
      <c r="B12" s="15">
        <f t="shared" si="2"/>
        <v>3</v>
      </c>
      <c r="C12" s="15">
        <f>'[58]2563'!$B$9</f>
        <v>2</v>
      </c>
      <c r="D12" s="15">
        <f>'[59]2563'!$B$9</f>
        <v>0</v>
      </c>
      <c r="E12" s="15">
        <f>'[60]2563'!$B$9</f>
        <v>0</v>
      </c>
      <c r="F12" s="15">
        <f>'[61]2563'!$B$9</f>
        <v>0</v>
      </c>
      <c r="G12" s="15">
        <f>'[62]2563'!$B$9</f>
        <v>1</v>
      </c>
      <c r="H12" s="15">
        <f>'[63]2563'!$B$9</f>
        <v>0</v>
      </c>
      <c r="I12" s="15">
        <f>'[64]2563'!$B$9</f>
        <v>0</v>
      </c>
      <c r="J12" s="15">
        <f>'[65]2563'!$B$9</f>
        <v>0</v>
      </c>
    </row>
    <row r="13" spans="1:12" ht="18.95" customHeight="1" x14ac:dyDescent="0.45">
      <c r="A13" s="14" t="s">
        <v>31</v>
      </c>
      <c r="B13" s="15">
        <f t="shared" si="2"/>
        <v>0</v>
      </c>
      <c r="C13" s="15">
        <f>'[58]2563'!$B$10</f>
        <v>0</v>
      </c>
      <c r="D13" s="15">
        <f>'[59]2563'!$B$10</f>
        <v>0</v>
      </c>
      <c r="E13" s="15">
        <f>'[60]2563'!$B$10</f>
        <v>0</v>
      </c>
      <c r="F13" s="15">
        <f>'[61]2563'!$B$10</f>
        <v>0</v>
      </c>
      <c r="G13" s="15">
        <f>'[62]2563'!$B$10</f>
        <v>0</v>
      </c>
      <c r="H13" s="15">
        <f>'[63]2563'!$B$10</f>
        <v>0</v>
      </c>
      <c r="I13" s="15">
        <f>'[64]2563'!$B$10</f>
        <v>0</v>
      </c>
      <c r="J13" s="15">
        <f>'[65]2563'!$B$10</f>
        <v>0</v>
      </c>
    </row>
    <row r="14" spans="1:12" ht="18.95" customHeight="1" x14ac:dyDescent="0.45">
      <c r="A14" s="14" t="s">
        <v>32</v>
      </c>
      <c r="B14" s="15">
        <f t="shared" si="2"/>
        <v>0</v>
      </c>
      <c r="C14" s="15">
        <f>'[58]2563'!$B$11</f>
        <v>0</v>
      </c>
      <c r="D14" s="15">
        <f>'[59]2563'!$B$11</f>
        <v>0</v>
      </c>
      <c r="E14" s="15">
        <f>'[60]2563'!$B$11</f>
        <v>0</v>
      </c>
      <c r="F14" s="15">
        <f>'[61]2563'!$B$11</f>
        <v>0</v>
      </c>
      <c r="G14" s="15">
        <f>'[62]2563'!$B$11</f>
        <v>0</v>
      </c>
      <c r="H14" s="15">
        <f>'[63]2563'!$B$11</f>
        <v>0</v>
      </c>
      <c r="I14" s="15">
        <f>'[64]2563'!$B$11</f>
        <v>0</v>
      </c>
      <c r="J14" s="15">
        <f>'[65]2563'!$B$11</f>
        <v>0</v>
      </c>
    </row>
    <row r="15" spans="1:12" ht="18.95" customHeight="1" x14ac:dyDescent="0.45">
      <c r="A15" s="14" t="s">
        <v>33</v>
      </c>
      <c r="B15" s="15">
        <f t="shared" si="2"/>
        <v>0</v>
      </c>
      <c r="C15" s="15">
        <f>'[58]2563'!$B$14</f>
        <v>0</v>
      </c>
      <c r="D15" s="15">
        <f>'[59]2563'!$B$14</f>
        <v>0</v>
      </c>
      <c r="E15" s="15">
        <f>'[60]2563'!$B$14</f>
        <v>0</v>
      </c>
      <c r="F15" s="15">
        <f>'[61]2563'!$B$14</f>
        <v>0</v>
      </c>
      <c r="G15" s="15">
        <f>'[62]2563'!$B$14</f>
        <v>0</v>
      </c>
      <c r="H15" s="15">
        <f>'[61]2563'!$B$14</f>
        <v>0</v>
      </c>
      <c r="I15" s="15">
        <f>'[64]2563'!$B$14</f>
        <v>0</v>
      </c>
      <c r="J15" s="15">
        <f>'[65]2563'!$B$14</f>
        <v>0</v>
      </c>
      <c r="K15" s="2">
        <f>'[64]2563'!$B$14</f>
        <v>0</v>
      </c>
      <c r="L15" s="2">
        <f>'[65]2563'!$B$14</f>
        <v>0</v>
      </c>
    </row>
    <row r="16" spans="1:12" ht="18.95" customHeight="1" x14ac:dyDescent="0.45">
      <c r="A16" s="14" t="s">
        <v>34</v>
      </c>
      <c r="B16" s="15">
        <f>SUM(C16:J16)</f>
        <v>2</v>
      </c>
      <c r="C16" s="15">
        <f>'[58]2563'!$B$15</f>
        <v>2</v>
      </c>
      <c r="D16" s="15">
        <f>'[59]2563'!$B$15</f>
        <v>0</v>
      </c>
      <c r="E16" s="15">
        <f>'[60]2563'!$B$15</f>
        <v>0</v>
      </c>
      <c r="F16" s="15">
        <f>'[61]2563'!$B$15</f>
        <v>0</v>
      </c>
      <c r="G16" s="15">
        <f>'[62]2563'!$B$15</f>
        <v>0</v>
      </c>
      <c r="H16" s="15">
        <f>'[63]2563'!$B$15</f>
        <v>0</v>
      </c>
      <c r="I16" s="15">
        <f>'[64]2563'!$B$15</f>
        <v>0</v>
      </c>
      <c r="J16" s="15">
        <f>'[65]2563'!$B$15</f>
        <v>0</v>
      </c>
      <c r="K16" s="2">
        <f>'[64]2563'!$B$15</f>
        <v>0</v>
      </c>
      <c r="L16" s="2">
        <f>'[65]2563'!$B$15</f>
        <v>0</v>
      </c>
    </row>
    <row r="17" spans="1:12" ht="18.95" customHeight="1" x14ac:dyDescent="0.45">
      <c r="A17" s="14" t="s">
        <v>35</v>
      </c>
      <c r="B17" s="15">
        <f t="shared" si="2"/>
        <v>0</v>
      </c>
      <c r="C17" s="15">
        <f>'[58]2563'!$B$16</f>
        <v>0</v>
      </c>
      <c r="D17" s="15">
        <f>'[59]2563'!$B$16</f>
        <v>0</v>
      </c>
      <c r="E17" s="15">
        <f>'[60]2563'!$B$16</f>
        <v>0</v>
      </c>
      <c r="F17" s="15">
        <f>'[61]2563'!$B$16</f>
        <v>0</v>
      </c>
      <c r="G17" s="15">
        <f>'[62]2563'!$B$16</f>
        <v>0</v>
      </c>
      <c r="H17" s="15">
        <f>'[63]2563'!$B$16</f>
        <v>0</v>
      </c>
      <c r="I17" s="15">
        <f>'[64]2563'!$B$16</f>
        <v>0</v>
      </c>
      <c r="J17" s="15">
        <f>'[65]2563'!$B$16</f>
        <v>0</v>
      </c>
      <c r="K17" s="2">
        <f>'[64]2563'!$B$16</f>
        <v>0</v>
      </c>
      <c r="L17" s="2">
        <f>'[65]2563'!$B$16</f>
        <v>0</v>
      </c>
    </row>
    <row r="18" spans="1:12" ht="18.95" customHeight="1" x14ac:dyDescent="0.45">
      <c r="A18" s="14" t="s">
        <v>36</v>
      </c>
      <c r="B18" s="15">
        <f t="shared" si="2"/>
        <v>1</v>
      </c>
      <c r="C18" s="15">
        <f>'[58]2563'!$B$17</f>
        <v>0</v>
      </c>
      <c r="D18" s="15">
        <f>'[59]2563'!$B$17</f>
        <v>0</v>
      </c>
      <c r="E18" s="15">
        <f>'[60]2563'!$B$17</f>
        <v>0</v>
      </c>
      <c r="F18" s="15">
        <f>'[61]2563'!$B$17</f>
        <v>0</v>
      </c>
      <c r="G18" s="15">
        <f>'[62]2563'!$B$17</f>
        <v>0</v>
      </c>
      <c r="H18" s="15">
        <f>'[63]2563'!$B$17</f>
        <v>0</v>
      </c>
      <c r="I18" s="15">
        <f>'[64]2563'!$B$17</f>
        <v>1</v>
      </c>
      <c r="J18" s="15">
        <f>'[65]2563'!$B$17</f>
        <v>0</v>
      </c>
      <c r="K18" s="2">
        <f>'[64]2563'!$B$17</f>
        <v>1</v>
      </c>
      <c r="L18" s="2">
        <f>'[65]2563'!$B$17</f>
        <v>0</v>
      </c>
    </row>
    <row r="19" spans="1:12" ht="18.95" customHeight="1" x14ac:dyDescent="0.45">
      <c r="A19" s="16" t="s">
        <v>37</v>
      </c>
      <c r="B19" s="15">
        <f t="shared" si="2"/>
        <v>0</v>
      </c>
      <c r="C19" s="15">
        <f>'[58]2563'!$B$18</f>
        <v>0</v>
      </c>
      <c r="D19" s="15">
        <f>'[59]2563'!$B$18</f>
        <v>0</v>
      </c>
      <c r="E19" s="15">
        <f>'[60]2563'!$B$18</f>
        <v>0</v>
      </c>
      <c r="F19" s="15">
        <f>'[61]2563'!$B$18</f>
        <v>0</v>
      </c>
      <c r="G19" s="15">
        <f>'[62]2563'!$B$18</f>
        <v>0</v>
      </c>
      <c r="H19" s="15">
        <f>'[63]2563'!$B$18</f>
        <v>0</v>
      </c>
      <c r="I19" s="15">
        <f>'[64]2563'!$B$18</f>
        <v>0</v>
      </c>
      <c r="J19" s="15">
        <f>'[65]2563'!$B$18</f>
        <v>0</v>
      </c>
      <c r="K19" s="2">
        <f>'[64]2563'!$B$18</f>
        <v>0</v>
      </c>
      <c r="L19" s="2">
        <f>'[65]2563'!$B$18</f>
        <v>0</v>
      </c>
    </row>
    <row r="20" spans="1:12" ht="18.95" customHeight="1" x14ac:dyDescent="0.45">
      <c r="A20" s="16" t="s">
        <v>38</v>
      </c>
      <c r="B20" s="15">
        <f t="shared" si="2"/>
        <v>115398</v>
      </c>
      <c r="C20" s="15">
        <f>'[58]2563'!$B$19</f>
        <v>13190</v>
      </c>
      <c r="D20" s="15">
        <f>'[59]2563'!$B$19</f>
        <v>11745</v>
      </c>
      <c r="E20" s="15">
        <f>'[60]2563'!$B$19</f>
        <v>18132</v>
      </c>
      <c r="F20" s="15">
        <f>'[61]2563'!$B$19</f>
        <v>23918</v>
      </c>
      <c r="G20" s="15">
        <f>'[62]2563'!$B$19</f>
        <v>18029</v>
      </c>
      <c r="H20" s="15">
        <f>'[63]2563'!$B$19</f>
        <v>2326</v>
      </c>
      <c r="I20" s="15">
        <f>'[64]2563'!$B$19</f>
        <v>15017</v>
      </c>
      <c r="J20" s="15">
        <f>'[65]2563'!$B$19</f>
        <v>13041</v>
      </c>
      <c r="K20" s="2">
        <f>'[64]2563'!$B$19</f>
        <v>15017</v>
      </c>
      <c r="L20" s="2">
        <f>'[65]2563'!$B$19</f>
        <v>13041</v>
      </c>
    </row>
    <row r="21" spans="1:12" ht="18.95" customHeight="1" x14ac:dyDescent="0.45">
      <c r="A21" s="16" t="s">
        <v>39</v>
      </c>
      <c r="B21" s="15">
        <f t="shared" si="2"/>
        <v>1220</v>
      </c>
      <c r="C21" s="15">
        <f>'[58]2563'!$B$20</f>
        <v>432</v>
      </c>
      <c r="D21" s="15">
        <f>'[59]2563'!$B$20</f>
        <v>405</v>
      </c>
      <c r="E21" s="15">
        <f>'[60]2563'!$B$20</f>
        <v>153</v>
      </c>
      <c r="F21" s="15">
        <f>'[61]2563'!$B$20</f>
        <v>90</v>
      </c>
      <c r="G21" s="15">
        <f>'[62]2563'!$B$20</f>
        <v>8</v>
      </c>
      <c r="H21" s="15">
        <f>'[63]2563'!$B$20</f>
        <v>2</v>
      </c>
      <c r="I21" s="15">
        <f>'[64]2563'!$B$20</f>
        <v>89</v>
      </c>
      <c r="J21" s="15">
        <f>'[65]2563'!$B$20</f>
        <v>41</v>
      </c>
      <c r="K21" s="2">
        <f>'[64]2563'!$B$18</f>
        <v>0</v>
      </c>
      <c r="L21" s="2">
        <f>'[65]2563'!$B$18</f>
        <v>0</v>
      </c>
    </row>
    <row r="22" spans="1:12" ht="18.95" customHeight="1" x14ac:dyDescent="0.45">
      <c r="A22" s="16" t="s">
        <v>40</v>
      </c>
      <c r="B22" s="15">
        <f t="shared" si="2"/>
        <v>52</v>
      </c>
      <c r="C22" s="15">
        <f>'[58]2563'!$B$21</f>
        <v>6</v>
      </c>
      <c r="D22" s="15">
        <f>'[59]2563'!$B$21</f>
        <v>1</v>
      </c>
      <c r="E22" s="15">
        <f>'[60]2563'!$B$21</f>
        <v>20</v>
      </c>
      <c r="F22" s="15">
        <f>'[61]2563'!$B$21</f>
        <v>10</v>
      </c>
      <c r="G22" s="15">
        <f>'[62]2563'!$B$21</f>
        <v>2</v>
      </c>
      <c r="H22" s="15">
        <f>'[63]2563'!$B$21</f>
        <v>0</v>
      </c>
      <c r="I22" s="15">
        <f>'[64]2563'!$B$21</f>
        <v>9</v>
      </c>
      <c r="J22" s="15">
        <f>'[65]2563'!$B$21</f>
        <v>4</v>
      </c>
      <c r="K22" s="2">
        <f>'[64]2563'!$B$21</f>
        <v>9</v>
      </c>
      <c r="L22" s="2">
        <f>'[65]2563'!$B$21</f>
        <v>4</v>
      </c>
    </row>
    <row r="23" spans="1:12" ht="18.95" customHeight="1" x14ac:dyDescent="0.45">
      <c r="A23" s="16" t="s">
        <v>41</v>
      </c>
      <c r="B23" s="15">
        <f t="shared" si="2"/>
        <v>0</v>
      </c>
      <c r="C23" s="15">
        <f>'[58]2563'!$B$22</f>
        <v>0</v>
      </c>
      <c r="D23" s="15">
        <f>'[59]2563'!$B$22</f>
        <v>0</v>
      </c>
      <c r="E23" s="15">
        <f>'[60]2563'!$B$22</f>
        <v>0</v>
      </c>
      <c r="F23" s="15">
        <f>'[61]2563'!$B$22</f>
        <v>0</v>
      </c>
      <c r="G23" s="15">
        <f>'[62]2563'!$B$22</f>
        <v>0</v>
      </c>
      <c r="H23" s="15">
        <f>'[63]2563'!$B$22</f>
        <v>0</v>
      </c>
      <c r="I23" s="15">
        <f>'[64]2563'!$B$22</f>
        <v>0</v>
      </c>
      <c r="J23" s="15">
        <f>'[65]2563'!$B$22</f>
        <v>0</v>
      </c>
      <c r="K23" s="2">
        <f>'[64]2563'!$B$22</f>
        <v>0</v>
      </c>
      <c r="L23" s="2">
        <f>'[65]2563'!$B$22</f>
        <v>0</v>
      </c>
    </row>
    <row r="24" spans="1:12" ht="18.95" customHeight="1" x14ac:dyDescent="0.45">
      <c r="A24" s="16" t="s">
        <v>42</v>
      </c>
      <c r="B24" s="15">
        <f t="shared" si="2"/>
        <v>6</v>
      </c>
      <c r="C24" s="15">
        <f>'[58]2563'!$B$23</f>
        <v>1</v>
      </c>
      <c r="D24" s="15">
        <f>'[59]2563'!$B$23</f>
        <v>0</v>
      </c>
      <c r="E24" s="15">
        <f>'[60]2563'!$B$23</f>
        <v>0</v>
      </c>
      <c r="F24" s="15">
        <f>'[61]2563'!$B$23</f>
        <v>1</v>
      </c>
      <c r="G24" s="15">
        <f>'[62]2563'!$B$23</f>
        <v>1</v>
      </c>
      <c r="H24" s="15">
        <f>'[63]2563'!$B$23</f>
        <v>0</v>
      </c>
      <c r="I24" s="15">
        <f>'[64]2563'!$B$23</f>
        <v>0</v>
      </c>
      <c r="J24" s="15">
        <f>'[65]2563'!$B$23</f>
        <v>3</v>
      </c>
    </row>
    <row r="25" spans="1:12" ht="18.95" customHeight="1" x14ac:dyDescent="0.45">
      <c r="A25" s="16" t="s">
        <v>43</v>
      </c>
      <c r="B25" s="15">
        <f t="shared" si="2"/>
        <v>187</v>
      </c>
      <c r="C25" s="15">
        <f>'[58]2563'!$B$24</f>
        <v>3</v>
      </c>
      <c r="D25" s="15">
        <f>'[59]2563'!$B$24</f>
        <v>3</v>
      </c>
      <c r="E25" s="15">
        <f>'[60]2563'!$B$24</f>
        <v>54</v>
      </c>
      <c r="F25" s="15">
        <f>'[61]2563'!$B$24</f>
        <v>23</v>
      </c>
      <c r="G25" s="15">
        <f>'[62]2563'!$B$24</f>
        <v>60</v>
      </c>
      <c r="H25" s="15">
        <f>'[63]2563'!$B$24</f>
        <v>23</v>
      </c>
      <c r="I25" s="15">
        <f>'[64]2563'!$B$24</f>
        <v>16</v>
      </c>
      <c r="J25" s="15">
        <f>'[65]2563'!$B$24</f>
        <v>5</v>
      </c>
    </row>
    <row r="26" spans="1:12" s="17" customFormat="1" ht="20.100000000000001" customHeight="1" x14ac:dyDescent="0.45">
      <c r="A26" s="59" t="s">
        <v>44</v>
      </c>
      <c r="B26" s="48">
        <f>B28+B32+B35</f>
        <v>7048</v>
      </c>
      <c r="C26" s="48">
        <f>C28+C32+C35</f>
        <v>1213</v>
      </c>
      <c r="D26" s="48">
        <f t="shared" ref="D26:J26" si="3">D28+D32+D35</f>
        <v>656</v>
      </c>
      <c r="E26" s="48">
        <f t="shared" si="3"/>
        <v>2199</v>
      </c>
      <c r="F26" s="48">
        <f t="shared" si="3"/>
        <v>909</v>
      </c>
      <c r="G26" s="48">
        <f t="shared" si="3"/>
        <v>698</v>
      </c>
      <c r="H26" s="48">
        <f t="shared" si="3"/>
        <v>216</v>
      </c>
      <c r="I26" s="48">
        <f t="shared" si="3"/>
        <v>753</v>
      </c>
      <c r="J26" s="48">
        <f t="shared" si="3"/>
        <v>404</v>
      </c>
    </row>
    <row r="27" spans="1:12" s="17" customFormat="1" ht="20.100000000000001" customHeight="1" x14ac:dyDescent="0.45">
      <c r="A27" s="60" t="s">
        <v>45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2" s="17" customFormat="1" ht="20.100000000000001" customHeight="1" x14ac:dyDescent="0.45">
      <c r="A28" s="18" t="s">
        <v>46</v>
      </c>
      <c r="B28" s="19">
        <f>SUM(C28:J28)</f>
        <v>305</v>
      </c>
      <c r="C28" s="19">
        <f>SUM(C29:C31)</f>
        <v>52</v>
      </c>
      <c r="D28" s="19">
        <f t="shared" ref="D28:J28" si="4">SUM(D29:D31)</f>
        <v>23</v>
      </c>
      <c r="E28" s="19">
        <f t="shared" si="4"/>
        <v>38</v>
      </c>
      <c r="F28" s="19">
        <f t="shared" si="4"/>
        <v>54</v>
      </c>
      <c r="G28" s="19">
        <f t="shared" si="4"/>
        <v>51</v>
      </c>
      <c r="H28" s="19">
        <f t="shared" si="4"/>
        <v>20</v>
      </c>
      <c r="I28" s="19">
        <f t="shared" si="4"/>
        <v>22</v>
      </c>
      <c r="J28" s="19">
        <f t="shared" si="4"/>
        <v>45</v>
      </c>
    </row>
    <row r="29" spans="1:12" ht="18.95" customHeight="1" x14ac:dyDescent="0.45">
      <c r="A29" s="20" t="s">
        <v>47</v>
      </c>
      <c r="B29" s="15">
        <f>SUM(C29:J29)</f>
        <v>123</v>
      </c>
      <c r="C29" s="15">
        <f>'[58]2563'!$B$27</f>
        <v>33</v>
      </c>
      <c r="D29" s="15">
        <f>'[59]2563'!$B$27</f>
        <v>5</v>
      </c>
      <c r="E29" s="15">
        <f>'[60]2563'!$B$27</f>
        <v>13</v>
      </c>
      <c r="F29" s="15">
        <f>'[61]2563'!$B$27</f>
        <v>26</v>
      </c>
      <c r="G29" s="15">
        <f>'[62]2563'!$B$27</f>
        <v>17</v>
      </c>
      <c r="H29" s="15">
        <f>'[63]2563'!$B$27</f>
        <v>14</v>
      </c>
      <c r="I29" s="15">
        <f>'[64]2563'!$B$27</f>
        <v>4</v>
      </c>
      <c r="J29" s="15">
        <f>'[65]2563'!$B$27</f>
        <v>11</v>
      </c>
    </row>
    <row r="30" spans="1:12" ht="18.95" customHeight="1" x14ac:dyDescent="0.45">
      <c r="A30" s="16" t="s">
        <v>48</v>
      </c>
      <c r="B30" s="15">
        <f t="shared" ref="B30:B34" si="5">SUM(C30:J30)</f>
        <v>151</v>
      </c>
      <c r="C30" s="15">
        <f>'[58]2563'!$B$33</f>
        <v>16</v>
      </c>
      <c r="D30" s="15">
        <f>'[59]2563'!$B$33</f>
        <v>16</v>
      </c>
      <c r="E30" s="15">
        <f>'[60]2563'!$B$33</f>
        <v>16</v>
      </c>
      <c r="F30" s="15">
        <f>'[61]2563'!$B$33</f>
        <v>23</v>
      </c>
      <c r="G30" s="15">
        <f>'[62]2563'!$B$33</f>
        <v>27</v>
      </c>
      <c r="H30" s="15">
        <f>'[63]2563'!$B$33</f>
        <v>4</v>
      </c>
      <c r="I30" s="15">
        <f>'[64]2563'!$B$33</f>
        <v>17</v>
      </c>
      <c r="J30" s="15">
        <f>'[65]2563'!$B$33</f>
        <v>32</v>
      </c>
    </row>
    <row r="31" spans="1:12" ht="18.95" customHeight="1" x14ac:dyDescent="0.45">
      <c r="A31" s="16" t="s">
        <v>49</v>
      </c>
      <c r="B31" s="15">
        <f t="shared" si="5"/>
        <v>31</v>
      </c>
      <c r="C31" s="15">
        <f>'[58]2563'!$B$36</f>
        <v>3</v>
      </c>
      <c r="D31" s="15">
        <f>'[59]2563'!$B$36</f>
        <v>2</v>
      </c>
      <c r="E31" s="15">
        <f>'[60]2563'!$B$36</f>
        <v>9</v>
      </c>
      <c r="F31" s="15">
        <f>'[61]2563'!$B$36</f>
        <v>5</v>
      </c>
      <c r="G31" s="15">
        <f>'[62]2563'!$B$36</f>
        <v>7</v>
      </c>
      <c r="H31" s="15">
        <f>'[63]2563'!$B$36</f>
        <v>2</v>
      </c>
      <c r="I31" s="15">
        <f>'[64]2563'!$B$36</f>
        <v>1</v>
      </c>
      <c r="J31" s="15">
        <f>'[65]2563'!$B$36</f>
        <v>2</v>
      </c>
    </row>
    <row r="32" spans="1:12" s="17" customFormat="1" ht="20.100000000000001" customHeight="1" x14ac:dyDescent="0.45">
      <c r="A32" s="21" t="s">
        <v>50</v>
      </c>
      <c r="B32" s="19">
        <f t="shared" si="5"/>
        <v>6743</v>
      </c>
      <c r="C32" s="19">
        <f>SUM(C33:C34)</f>
        <v>1161</v>
      </c>
      <c r="D32" s="19">
        <f t="shared" ref="D32:J32" si="6">SUM(D33:D34)</f>
        <v>633</v>
      </c>
      <c r="E32" s="19">
        <f t="shared" si="6"/>
        <v>2161</v>
      </c>
      <c r="F32" s="19">
        <f t="shared" si="6"/>
        <v>855</v>
      </c>
      <c r="G32" s="19">
        <f t="shared" si="6"/>
        <v>647</v>
      </c>
      <c r="H32" s="19">
        <f t="shared" si="6"/>
        <v>196</v>
      </c>
      <c r="I32" s="19">
        <f t="shared" si="6"/>
        <v>731</v>
      </c>
      <c r="J32" s="19">
        <f t="shared" si="6"/>
        <v>359</v>
      </c>
    </row>
    <row r="33" spans="1:10" ht="18.95" customHeight="1" x14ac:dyDescent="0.45">
      <c r="A33" s="20" t="s">
        <v>51</v>
      </c>
      <c r="B33" s="15">
        <f t="shared" si="5"/>
        <v>3170</v>
      </c>
      <c r="C33" s="11">
        <f>'[58]2563'!$B$40</f>
        <v>372</v>
      </c>
      <c r="D33" s="11">
        <f>'[59]2563'!$B$40</f>
        <v>254</v>
      </c>
      <c r="E33" s="11">
        <f>'[60]2563'!$B$40</f>
        <v>1210</v>
      </c>
      <c r="F33" s="11">
        <f>'[61]2563'!$B$40</f>
        <v>332</v>
      </c>
      <c r="G33" s="11">
        <f>'[62]2563'!$B$40</f>
        <v>288</v>
      </c>
      <c r="H33" s="11">
        <f>'[63]2563'!$B$40</f>
        <v>84</v>
      </c>
      <c r="I33" s="11">
        <f>'[64]2563'!$B$40</f>
        <v>525</v>
      </c>
      <c r="J33" s="11">
        <f>'[65]2563'!$B$40</f>
        <v>105</v>
      </c>
    </row>
    <row r="34" spans="1:10" ht="18.95" customHeight="1" x14ac:dyDescent="0.45">
      <c r="A34" s="16" t="s">
        <v>52</v>
      </c>
      <c r="B34" s="15">
        <f t="shared" si="5"/>
        <v>3573</v>
      </c>
      <c r="C34" s="11">
        <f>'[58]2563'!$B$43</f>
        <v>789</v>
      </c>
      <c r="D34" s="11">
        <f>'[59]2563'!$B$43</f>
        <v>379</v>
      </c>
      <c r="E34" s="11">
        <f>'[60]2563'!$B$43</f>
        <v>951</v>
      </c>
      <c r="F34" s="11">
        <f>'[61]2563'!$B$43</f>
        <v>523</v>
      </c>
      <c r="G34" s="11">
        <f>'[62]2563'!$B$43</f>
        <v>359</v>
      </c>
      <c r="H34" s="11">
        <f>'[63]2563'!$B$43</f>
        <v>112</v>
      </c>
      <c r="I34" s="11">
        <f>'[64]2563'!$B$43</f>
        <v>206</v>
      </c>
      <c r="J34" s="11">
        <f>'[65]2563'!$B$43</f>
        <v>254</v>
      </c>
    </row>
    <row r="35" spans="1:10" s="17" customFormat="1" x14ac:dyDescent="0.45">
      <c r="A35" s="45" t="s">
        <v>247</v>
      </c>
      <c r="B35" s="44">
        <f>SUM(C35:J35)</f>
        <v>0</v>
      </c>
      <c r="C35" s="46">
        <f>'[58]2563'!$B$46</f>
        <v>0</v>
      </c>
      <c r="D35" s="46">
        <f>'[59]2563'!$B$46</f>
        <v>0</v>
      </c>
      <c r="E35" s="46">
        <f>'[60]2563'!$B$46</f>
        <v>0</v>
      </c>
      <c r="F35" s="46">
        <f>'[61]2563'!$B$46</f>
        <v>0</v>
      </c>
      <c r="G35" s="46">
        <f>'[62]2563'!$B$46</f>
        <v>0</v>
      </c>
      <c r="H35" s="46">
        <f>'[63]2563'!$B$46</f>
        <v>0</v>
      </c>
      <c r="I35" s="46">
        <f>'[64]2563'!$B$46</f>
        <v>0</v>
      </c>
      <c r="J35" s="46">
        <f>'[65]2563'!$B$46</f>
        <v>0</v>
      </c>
    </row>
    <row r="36" spans="1:10" x14ac:dyDescent="0.45">
      <c r="A36" s="23" t="str">
        <f>Central!A36</f>
        <v>กลุ่มสถิติการขนส่ง  กองแผนงาน  กรมการขนส่งทางบก</v>
      </c>
    </row>
    <row r="37" spans="1:10" x14ac:dyDescent="0.45">
      <c r="A37" s="24"/>
    </row>
  </sheetData>
  <phoneticPr fontId="1" type="noConversion"/>
  <printOptions verticalCentered="1"/>
  <pageMargins left="0.34" right="0.22" top="0.15748031496063" bottom="0.15748031496063" header="0.15748031496063" footer="0.15748031496063"/>
  <pageSetup paperSize="9" scale="85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7"/>
  <sheetViews>
    <sheetView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21" x14ac:dyDescent="0.45"/>
  <cols>
    <col min="1" max="1" width="70.83203125" style="2" customWidth="1"/>
    <col min="2" max="26" width="20.83203125" style="2" customWidth="1"/>
    <col min="27" max="16384" width="9.33203125" style="2"/>
  </cols>
  <sheetData>
    <row r="1" spans="1:17" ht="23.25" x14ac:dyDescent="0.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45">
      <c r="Q2" s="4" t="s">
        <v>0</v>
      </c>
    </row>
    <row r="3" spans="1:17" s="17" customFormat="1" ht="19.5" customHeight="1" x14ac:dyDescent="0.45">
      <c r="A3" s="55" t="s">
        <v>1</v>
      </c>
      <c r="B3" s="55" t="s">
        <v>165</v>
      </c>
      <c r="C3" s="56" t="s">
        <v>166</v>
      </c>
      <c r="D3" s="56" t="s">
        <v>167</v>
      </c>
      <c r="E3" s="56" t="s">
        <v>168</v>
      </c>
      <c r="F3" s="56" t="s">
        <v>169</v>
      </c>
      <c r="G3" s="56" t="s">
        <v>170</v>
      </c>
      <c r="H3" s="56" t="s">
        <v>171</v>
      </c>
      <c r="I3" s="56" t="s">
        <v>172</v>
      </c>
      <c r="J3" s="56" t="s">
        <v>173</v>
      </c>
      <c r="K3" s="56" t="s">
        <v>174</v>
      </c>
      <c r="L3" s="56" t="s">
        <v>175</v>
      </c>
      <c r="M3" s="56" t="s">
        <v>176</v>
      </c>
      <c r="N3" s="56" t="s">
        <v>177</v>
      </c>
      <c r="O3" s="56" t="s">
        <v>178</v>
      </c>
      <c r="P3" s="56" t="s">
        <v>215</v>
      </c>
      <c r="Q3" s="56" t="s">
        <v>179</v>
      </c>
    </row>
    <row r="4" spans="1:17" s="17" customFormat="1" ht="20.100000000000001" customHeight="1" x14ac:dyDescent="0.45">
      <c r="A4" s="57" t="s">
        <v>12</v>
      </c>
      <c r="B4" s="58" t="s">
        <v>180</v>
      </c>
      <c r="C4" s="58" t="s">
        <v>181</v>
      </c>
      <c r="D4" s="58" t="s">
        <v>182</v>
      </c>
      <c r="E4" s="58" t="s">
        <v>183</v>
      </c>
      <c r="F4" s="58" t="s">
        <v>184</v>
      </c>
      <c r="G4" s="58" t="s">
        <v>185</v>
      </c>
      <c r="H4" s="58" t="s">
        <v>186</v>
      </c>
      <c r="I4" s="58" t="s">
        <v>187</v>
      </c>
      <c r="J4" s="58" t="s">
        <v>188</v>
      </c>
      <c r="K4" s="58" t="s">
        <v>189</v>
      </c>
      <c r="L4" s="58" t="s">
        <v>190</v>
      </c>
      <c r="M4" s="58" t="s">
        <v>191</v>
      </c>
      <c r="N4" s="58" t="s">
        <v>192</v>
      </c>
      <c r="O4" s="58" t="s">
        <v>193</v>
      </c>
      <c r="P4" s="58" t="s">
        <v>216</v>
      </c>
      <c r="Q4" s="58" t="s">
        <v>194</v>
      </c>
    </row>
    <row r="5" spans="1:17" s="7" customFormat="1" ht="24.95" customHeight="1" x14ac:dyDescent="0.45">
      <c r="A5" s="5" t="s">
        <v>23</v>
      </c>
      <c r="B5" s="6">
        <f>B7+B26</f>
        <v>305830</v>
      </c>
      <c r="C5" s="6">
        <f>C7+C26</f>
        <v>18248</v>
      </c>
      <c r="D5" s="6">
        <f t="shared" ref="D5:Q5" si="0">D7+D26</f>
        <v>6582</v>
      </c>
      <c r="E5" s="6">
        <f t="shared" si="0"/>
        <v>35358</v>
      </c>
      <c r="F5" s="6">
        <f t="shared" si="0"/>
        <v>5986</v>
      </c>
      <c r="G5" s="6">
        <f t="shared" si="0"/>
        <v>41417</v>
      </c>
      <c r="H5" s="6">
        <f t="shared" si="0"/>
        <v>16338</v>
      </c>
      <c r="I5" s="6">
        <f t="shared" si="0"/>
        <v>22143</v>
      </c>
      <c r="J5" s="6">
        <f t="shared" si="0"/>
        <v>14519</v>
      </c>
      <c r="K5" s="6">
        <f t="shared" si="0"/>
        <v>23805</v>
      </c>
      <c r="L5" s="6">
        <f t="shared" si="0"/>
        <v>45507</v>
      </c>
      <c r="M5" s="6">
        <f t="shared" si="0"/>
        <v>7342</v>
      </c>
      <c r="N5" s="6">
        <f t="shared" si="0"/>
        <v>22837</v>
      </c>
      <c r="O5" s="6">
        <f t="shared" si="0"/>
        <v>17673</v>
      </c>
      <c r="P5" s="6">
        <f t="shared" si="0"/>
        <v>2763</v>
      </c>
      <c r="Q5" s="6">
        <f t="shared" si="0"/>
        <v>25312</v>
      </c>
    </row>
    <row r="6" spans="1:17" s="7" customFormat="1" ht="20.100000000000001" customHeight="1" x14ac:dyDescent="0.45">
      <c r="A6" s="8" t="s">
        <v>24</v>
      </c>
      <c r="B6" s="9"/>
      <c r="C6" s="9"/>
      <c r="D6" s="9"/>
      <c r="E6" s="27"/>
      <c r="F6" s="27"/>
      <c r="G6" s="27"/>
      <c r="H6" s="28"/>
      <c r="I6" s="28"/>
      <c r="J6" s="28"/>
      <c r="K6" s="9"/>
      <c r="L6" s="28"/>
      <c r="M6" s="28"/>
      <c r="N6" s="28"/>
      <c r="O6" s="28"/>
      <c r="P6" s="28"/>
      <c r="Q6" s="67"/>
    </row>
    <row r="7" spans="1:17" s="13" customFormat="1" ht="20.100000000000001" customHeight="1" x14ac:dyDescent="0.45">
      <c r="A7" s="59" t="s">
        <v>25</v>
      </c>
      <c r="B7" s="48">
        <f>SUM(B9:B25)</f>
        <v>299426</v>
      </c>
      <c r="C7" s="48">
        <f>SUM(C9:C25)</f>
        <v>17773</v>
      </c>
      <c r="D7" s="48">
        <f t="shared" ref="D7:Q7" si="1">SUM(D9:D25)</f>
        <v>6416</v>
      </c>
      <c r="E7" s="48">
        <f t="shared" si="1"/>
        <v>34073</v>
      </c>
      <c r="F7" s="48">
        <f t="shared" si="1"/>
        <v>5802</v>
      </c>
      <c r="G7" s="48">
        <f t="shared" si="1"/>
        <v>40548</v>
      </c>
      <c r="H7" s="48">
        <f t="shared" si="1"/>
        <v>15949</v>
      </c>
      <c r="I7" s="48">
        <f t="shared" si="1"/>
        <v>21604</v>
      </c>
      <c r="J7" s="48">
        <f t="shared" si="1"/>
        <v>14169</v>
      </c>
      <c r="K7" s="48">
        <f t="shared" si="1"/>
        <v>23425</v>
      </c>
      <c r="L7" s="48">
        <f t="shared" si="1"/>
        <v>44562</v>
      </c>
      <c r="M7" s="48">
        <f t="shared" si="1"/>
        <v>7228</v>
      </c>
      <c r="N7" s="48">
        <f t="shared" si="1"/>
        <v>22581</v>
      </c>
      <c r="O7" s="48">
        <f t="shared" si="1"/>
        <v>17445</v>
      </c>
      <c r="P7" s="48">
        <f t="shared" si="1"/>
        <v>2763</v>
      </c>
      <c r="Q7" s="48">
        <f t="shared" si="1"/>
        <v>25088</v>
      </c>
    </row>
    <row r="8" spans="1:17" s="13" customFormat="1" ht="20.100000000000001" customHeight="1" x14ac:dyDescent="0.45">
      <c r="A8" s="60" t="s">
        <v>26</v>
      </c>
      <c r="B8" s="50"/>
      <c r="C8" s="50"/>
      <c r="D8" s="50"/>
      <c r="E8" s="49"/>
      <c r="F8" s="49"/>
      <c r="G8" s="49"/>
      <c r="H8" s="49"/>
      <c r="I8" s="49"/>
      <c r="J8" s="49"/>
      <c r="K8" s="50"/>
      <c r="L8" s="49"/>
      <c r="M8" s="49"/>
      <c r="N8" s="49"/>
      <c r="O8" s="49"/>
      <c r="P8" s="49"/>
      <c r="Q8" s="49"/>
    </row>
    <row r="9" spans="1:17" ht="18.95" customHeight="1" x14ac:dyDescent="0.45">
      <c r="A9" s="14" t="s">
        <v>27</v>
      </c>
      <c r="B9" s="15">
        <f>SUM(C9:Q9)</f>
        <v>47036</v>
      </c>
      <c r="C9" s="15">
        <f>'[66]2563'!$B$6</f>
        <v>2869</v>
      </c>
      <c r="D9" s="15">
        <f>'[67]2563'!$B$6</f>
        <v>666</v>
      </c>
      <c r="E9" s="15">
        <f>'[68]2563'!$B$6</f>
        <v>6528</v>
      </c>
      <c r="F9" s="15">
        <f>'[69]2563'!$B$6</f>
        <v>924</v>
      </c>
      <c r="G9" s="15">
        <f>'[70]2563'!$B$6</f>
        <v>6462</v>
      </c>
      <c r="H9" s="15">
        <f>'[71]2563'!$B$6</f>
        <v>2831</v>
      </c>
      <c r="I9" s="15">
        <f>'[72]2563'!$B$6</f>
        <v>5994</v>
      </c>
      <c r="J9" s="15">
        <f>'[73]2563'!$B$6</f>
        <v>2112</v>
      </c>
      <c r="K9" s="15">
        <f>'[74]2563'!$B$6</f>
        <v>2171</v>
      </c>
      <c r="L9" s="15">
        <f>'[75]2563'!$B$6</f>
        <v>10327</v>
      </c>
      <c r="M9" s="15">
        <f>'[76]2563'!$B$6</f>
        <v>891</v>
      </c>
      <c r="N9" s="15">
        <f>'[77]2563'!$B$6</f>
        <v>1670</v>
      </c>
      <c r="O9" s="15">
        <f>'[78]2563'!$B$6</f>
        <v>1127</v>
      </c>
      <c r="P9" s="15">
        <f>'[79]2563'!$B$6</f>
        <v>747</v>
      </c>
      <c r="Q9" s="15">
        <f>'[80]2563'!$B$6</f>
        <v>1717</v>
      </c>
    </row>
    <row r="10" spans="1:17" ht="18.95" customHeight="1" x14ac:dyDescent="0.45">
      <c r="A10" s="14" t="s">
        <v>28</v>
      </c>
      <c r="B10" s="15">
        <f t="shared" ref="B10:B25" si="2">SUM(C10:Q10)</f>
        <v>2580</v>
      </c>
      <c r="C10" s="15">
        <f>'[66]2563'!$B$7</f>
        <v>55</v>
      </c>
      <c r="D10" s="15">
        <f>'[67]2563'!$B$7</f>
        <v>38</v>
      </c>
      <c r="E10" s="15">
        <f>'[68]2563'!$B$7</f>
        <v>356</v>
      </c>
      <c r="F10" s="15">
        <f>'[69]2563'!$B$7</f>
        <v>86</v>
      </c>
      <c r="G10" s="15">
        <f>'[70]2563'!$B$7</f>
        <v>197</v>
      </c>
      <c r="H10" s="15">
        <f>'[71]2563'!$B$7</f>
        <v>238</v>
      </c>
      <c r="I10" s="15">
        <f>'[72]2563'!$B$7</f>
        <v>652</v>
      </c>
      <c r="J10" s="15">
        <f>'[73]2563'!$B$7</f>
        <v>64</v>
      </c>
      <c r="K10" s="15">
        <f>'[74]2563'!$B$7</f>
        <v>119</v>
      </c>
      <c r="L10" s="15">
        <f>'[75]2563'!$B$7</f>
        <v>382</v>
      </c>
      <c r="M10" s="15">
        <f>'[76]2563'!$B$7</f>
        <v>69</v>
      </c>
      <c r="N10" s="15">
        <f>'[77]2563'!$B$7</f>
        <v>163</v>
      </c>
      <c r="O10" s="15">
        <f>'[78]2563'!$B$7</f>
        <v>79</v>
      </c>
      <c r="P10" s="15">
        <f>'[79]2563'!$B$7</f>
        <v>8</v>
      </c>
      <c r="Q10" s="15">
        <f>'[80]2563'!$B$7</f>
        <v>74</v>
      </c>
    </row>
    <row r="11" spans="1:17" ht="18.95" customHeight="1" x14ac:dyDescent="0.45">
      <c r="A11" s="14" t="s">
        <v>29</v>
      </c>
      <c r="B11" s="15">
        <f t="shared" si="2"/>
        <v>25845</v>
      </c>
      <c r="C11" s="15">
        <f>'[66]2563'!$B$8</f>
        <v>3317</v>
      </c>
      <c r="D11" s="15">
        <f>'[67]2563'!$B$8</f>
        <v>805</v>
      </c>
      <c r="E11" s="15">
        <f>'[68]2563'!$B$8</f>
        <v>4143</v>
      </c>
      <c r="F11" s="15">
        <f>'[69]2563'!$B$8</f>
        <v>865</v>
      </c>
      <c r="G11" s="15">
        <f>'[70]2563'!$B$8</f>
        <v>4115</v>
      </c>
      <c r="H11" s="15">
        <f>'[71]2563'!$B$8</f>
        <v>2078</v>
      </c>
      <c r="I11" s="15">
        <f>'[72]2563'!$B$8</f>
        <v>1807</v>
      </c>
      <c r="J11" s="15">
        <f>'[73]2563'!$B$8</f>
        <v>933</v>
      </c>
      <c r="K11" s="15">
        <f>'[74]2563'!$B$8</f>
        <v>1288</v>
      </c>
      <c r="L11" s="15">
        <f>'[75]2563'!$B$8</f>
        <v>3375</v>
      </c>
      <c r="M11" s="15">
        <f>'[76]2563'!$B$8</f>
        <v>362</v>
      </c>
      <c r="N11" s="15">
        <f>'[77]2563'!$B$8</f>
        <v>703</v>
      </c>
      <c r="O11" s="15">
        <f>'[78]2563'!$B$8</f>
        <v>736</v>
      </c>
      <c r="P11" s="15">
        <f>'[79]2563'!$B$8</f>
        <v>272</v>
      </c>
      <c r="Q11" s="15">
        <f>'[80]2563'!$B$8</f>
        <v>1046</v>
      </c>
    </row>
    <row r="12" spans="1:17" ht="18.95" customHeight="1" x14ac:dyDescent="0.45">
      <c r="A12" s="14" t="s">
        <v>30</v>
      </c>
      <c r="B12" s="15">
        <f t="shared" si="2"/>
        <v>2</v>
      </c>
      <c r="C12" s="15">
        <f>'[66]2563'!$B$9</f>
        <v>0</v>
      </c>
      <c r="D12" s="15">
        <f>'[67]2563'!$B$9</f>
        <v>0</v>
      </c>
      <c r="E12" s="15">
        <f>'[68]2563'!$B$9</f>
        <v>0</v>
      </c>
      <c r="F12" s="15">
        <f>'[69]2563'!$B$9</f>
        <v>0</v>
      </c>
      <c r="G12" s="15">
        <f>'[70]2563'!$B$9</f>
        <v>0</v>
      </c>
      <c r="H12" s="15">
        <f>'[71]2563'!$B$9</f>
        <v>1</v>
      </c>
      <c r="I12" s="15">
        <f>'[72]2563'!$B$9</f>
        <v>0</v>
      </c>
      <c r="J12" s="15">
        <f>'[73]2563'!$B$9</f>
        <v>0</v>
      </c>
      <c r="K12" s="15">
        <f>'[74]2563'!$B$9</f>
        <v>0</v>
      </c>
      <c r="L12" s="15">
        <f>'[75]2563'!$B$9</f>
        <v>0</v>
      </c>
      <c r="M12" s="15">
        <f>'[76]2563'!$B$9</f>
        <v>0</v>
      </c>
      <c r="N12" s="15">
        <f>'[77]2563'!$B$9</f>
        <v>0</v>
      </c>
      <c r="O12" s="15">
        <f>'[78]2563'!$B$9</f>
        <v>1</v>
      </c>
      <c r="P12" s="15">
        <f>'[79]2563'!$B$9</f>
        <v>0</v>
      </c>
      <c r="Q12" s="15">
        <f>'[80]2563'!$B$9</f>
        <v>0</v>
      </c>
    </row>
    <row r="13" spans="1:17" ht="18.95" customHeight="1" x14ac:dyDescent="0.45">
      <c r="A13" s="14" t="s">
        <v>31</v>
      </c>
      <c r="B13" s="15">
        <f t="shared" si="2"/>
        <v>0</v>
      </c>
      <c r="C13" s="15">
        <f>'[66]2563'!$B$10</f>
        <v>0</v>
      </c>
      <c r="D13" s="15">
        <f>'[67]2563'!$B$10</f>
        <v>0</v>
      </c>
      <c r="E13" s="15">
        <f>'[68]2563'!$B$10</f>
        <v>0</v>
      </c>
      <c r="F13" s="15">
        <f>'[69]2563'!$B$10</f>
        <v>0</v>
      </c>
      <c r="G13" s="15">
        <f>'[70]2563'!$B$10</f>
        <v>0</v>
      </c>
      <c r="H13" s="15">
        <f>'[71]2563'!$B$10</f>
        <v>0</v>
      </c>
      <c r="I13" s="15">
        <f>'[72]2563'!$B$10</f>
        <v>0</v>
      </c>
      <c r="J13" s="15">
        <f>'[73]2563'!$B$10</f>
        <v>0</v>
      </c>
      <c r="K13" s="15">
        <f>'[74]2563'!$B$10</f>
        <v>0</v>
      </c>
      <c r="L13" s="15">
        <f>'[75]2563'!$B$10</f>
        <v>0</v>
      </c>
      <c r="M13" s="15">
        <f>'[76]2563'!$B$10</f>
        <v>0</v>
      </c>
      <c r="N13" s="15">
        <f>'[77]2563'!$B$10</f>
        <v>0</v>
      </c>
      <c r="O13" s="15">
        <f>'[78]2563'!$B$10</f>
        <v>0</v>
      </c>
      <c r="P13" s="15">
        <f>'[79]2563'!$B$10</f>
        <v>0</v>
      </c>
      <c r="Q13" s="15">
        <f>'[80]2563'!$B$10</f>
        <v>0</v>
      </c>
    </row>
    <row r="14" spans="1:17" ht="18.95" customHeight="1" x14ac:dyDescent="0.45">
      <c r="A14" s="14" t="s">
        <v>32</v>
      </c>
      <c r="B14" s="15">
        <f t="shared" si="2"/>
        <v>11</v>
      </c>
      <c r="C14" s="15">
        <f>'[66]2563'!$B$11</f>
        <v>0</v>
      </c>
      <c r="D14" s="15">
        <f>'[67]2563'!$B$11</f>
        <v>0</v>
      </c>
      <c r="E14" s="15">
        <f>'[68]2563'!$B$11</f>
        <v>6</v>
      </c>
      <c r="F14" s="15">
        <f>'[69]2563'!$B$11</f>
        <v>0</v>
      </c>
      <c r="G14" s="15">
        <f>'[70]2563'!$B$11</f>
        <v>0</v>
      </c>
      <c r="H14" s="15">
        <f>'[71]2563'!$B$11</f>
        <v>0</v>
      </c>
      <c r="I14" s="15">
        <f>'[72]2563'!$B$11</f>
        <v>5</v>
      </c>
      <c r="J14" s="15">
        <f>'[73]2563'!$B$11</f>
        <v>0</v>
      </c>
      <c r="K14" s="15">
        <f>'[74]2563'!$B$11</f>
        <v>0</v>
      </c>
      <c r="L14" s="15">
        <f>'[75]2563'!$B$11</f>
        <v>0</v>
      </c>
      <c r="M14" s="15">
        <f>'[76]2563'!$B$11</f>
        <v>0</v>
      </c>
      <c r="N14" s="15">
        <f>'[77]2563'!$B$11</f>
        <v>0</v>
      </c>
      <c r="O14" s="15">
        <f>'[78]2563'!$B$11</f>
        <v>0</v>
      </c>
      <c r="P14" s="15">
        <f>'[79]2563'!$B$11</f>
        <v>0</v>
      </c>
      <c r="Q14" s="15">
        <f>'[80]2563'!$B$11</f>
        <v>0</v>
      </c>
    </row>
    <row r="15" spans="1:17" ht="18.95" customHeight="1" x14ac:dyDescent="0.45">
      <c r="A15" s="14" t="s">
        <v>33</v>
      </c>
      <c r="B15" s="15">
        <f t="shared" si="2"/>
        <v>2</v>
      </c>
      <c r="C15" s="15">
        <f>'[66]2563'!$B$14</f>
        <v>0</v>
      </c>
      <c r="D15" s="15">
        <f>'[67]2563'!$B$14</f>
        <v>0</v>
      </c>
      <c r="E15" s="15">
        <f>'[68]2563'!$B$14</f>
        <v>0</v>
      </c>
      <c r="F15" s="15">
        <f>'[69]2563'!$B$14</f>
        <v>0</v>
      </c>
      <c r="G15" s="15">
        <f>'[70]2563'!$B$14</f>
        <v>0</v>
      </c>
      <c r="H15" s="15">
        <f>'[71]2563'!$B$14</f>
        <v>0</v>
      </c>
      <c r="I15" s="15">
        <f>'[72]2563'!$B$14</f>
        <v>2</v>
      </c>
      <c r="J15" s="15">
        <f>'[73]2563'!$B$14</f>
        <v>0</v>
      </c>
      <c r="K15" s="15">
        <f>'[74]2563'!$B$14</f>
        <v>0</v>
      </c>
      <c r="L15" s="15">
        <f>'[75]2563'!$B$14</f>
        <v>0</v>
      </c>
      <c r="M15" s="15">
        <f>'[76]2563'!$B$14</f>
        <v>0</v>
      </c>
      <c r="N15" s="15">
        <f>'[77]2563'!$B$14</f>
        <v>0</v>
      </c>
      <c r="O15" s="15">
        <f>'[78]2563'!$B$14</f>
        <v>0</v>
      </c>
      <c r="P15" s="15">
        <f>'[79]2563'!$B$14</f>
        <v>0</v>
      </c>
      <c r="Q15" s="15">
        <f>'[80]2563'!$B$14</f>
        <v>0</v>
      </c>
    </row>
    <row r="16" spans="1:17" ht="18.95" customHeight="1" x14ac:dyDescent="0.45">
      <c r="A16" s="14" t="s">
        <v>34</v>
      </c>
      <c r="B16" s="15">
        <f t="shared" si="2"/>
        <v>1</v>
      </c>
      <c r="C16" s="15">
        <f>'[66]2563'!$B$15</f>
        <v>0</v>
      </c>
      <c r="D16" s="15">
        <f>'[67]2563'!$B$15</f>
        <v>0</v>
      </c>
      <c r="E16" s="15">
        <f>'[68]2563'!$B$15</f>
        <v>0</v>
      </c>
      <c r="F16" s="15">
        <f>'[69]2563'!$B$15</f>
        <v>0</v>
      </c>
      <c r="G16" s="15">
        <f>'[70]2563'!$B$15</f>
        <v>0</v>
      </c>
      <c r="H16" s="15">
        <f>'[71]2563'!$B$15</f>
        <v>0</v>
      </c>
      <c r="I16" s="15">
        <f>'[72]2563'!$B$15</f>
        <v>0</v>
      </c>
      <c r="J16" s="15">
        <f>'[73]2563'!$B$15</f>
        <v>0</v>
      </c>
      <c r="K16" s="15">
        <f>'[74]2563'!$B$15</f>
        <v>1</v>
      </c>
      <c r="L16" s="15">
        <f>'[75]2563'!$B$15</f>
        <v>0</v>
      </c>
      <c r="M16" s="15">
        <f>'[76]2563'!$B$15</f>
        <v>0</v>
      </c>
      <c r="N16" s="15">
        <f>'[77]2563'!$B$15</f>
        <v>0</v>
      </c>
      <c r="O16" s="15">
        <f>'[78]2563'!$B$15</f>
        <v>0</v>
      </c>
      <c r="P16" s="15">
        <f>'[79]2563'!$B$15</f>
        <v>0</v>
      </c>
      <c r="Q16" s="15">
        <f>'[80]2563'!$B$15</f>
        <v>0</v>
      </c>
    </row>
    <row r="17" spans="1:17" ht="18.95" customHeight="1" x14ac:dyDescent="0.45">
      <c r="A17" s="14" t="s">
        <v>35</v>
      </c>
      <c r="B17" s="15">
        <f t="shared" si="2"/>
        <v>31</v>
      </c>
      <c r="C17" s="15">
        <f>'[66]2563'!$B$16</f>
        <v>0</v>
      </c>
      <c r="D17" s="15">
        <f>'[67]2563'!$B$16</f>
        <v>0</v>
      </c>
      <c r="E17" s="15">
        <f>'[68]2563'!$B$16</f>
        <v>5</v>
      </c>
      <c r="F17" s="15">
        <f>'[69]2563'!$B$16</f>
        <v>1</v>
      </c>
      <c r="G17" s="15">
        <f>'[70]2563'!$B$16</f>
        <v>2</v>
      </c>
      <c r="H17" s="15">
        <f>'[71]2563'!$B$16</f>
        <v>1</v>
      </c>
      <c r="I17" s="15">
        <f>'[72]2563'!$B$16</f>
        <v>21</v>
      </c>
      <c r="J17" s="15">
        <f>'[73]2563'!$B$16</f>
        <v>0</v>
      </c>
      <c r="K17" s="15">
        <f>'[74]2563'!$B$16</f>
        <v>0</v>
      </c>
      <c r="L17" s="15">
        <f>'[75]2563'!$B$16</f>
        <v>1</v>
      </c>
      <c r="M17" s="15">
        <f>'[76]2563'!$B$16</f>
        <v>0</v>
      </c>
      <c r="N17" s="15">
        <f>'[77]2563'!$B$16</f>
        <v>0</v>
      </c>
      <c r="O17" s="15">
        <f>'[78]2563'!$B$16</f>
        <v>0</v>
      </c>
      <c r="P17" s="15">
        <f>'[79]2563'!$B$16</f>
        <v>0</v>
      </c>
      <c r="Q17" s="15">
        <f>'[80]2563'!$B$16</f>
        <v>0</v>
      </c>
    </row>
    <row r="18" spans="1:17" ht="18.95" customHeight="1" x14ac:dyDescent="0.45">
      <c r="A18" s="14" t="s">
        <v>36</v>
      </c>
      <c r="B18" s="15">
        <f t="shared" si="2"/>
        <v>27</v>
      </c>
      <c r="C18" s="15">
        <f>'[66]2563'!$B$17</f>
        <v>0</v>
      </c>
      <c r="D18" s="15">
        <f>'[67]2563'!$B$17</f>
        <v>0</v>
      </c>
      <c r="E18" s="15">
        <f>'[68]2563'!$B$17</f>
        <v>8</v>
      </c>
      <c r="F18" s="15">
        <f>'[69]2563'!$B$17</f>
        <v>4</v>
      </c>
      <c r="G18" s="15">
        <f>'[70]2563'!$B$17</f>
        <v>0</v>
      </c>
      <c r="H18" s="15">
        <f>'[71]2563'!$B$17</f>
        <v>7</v>
      </c>
      <c r="I18" s="15">
        <f>'[72]2563'!$B$17</f>
        <v>8</v>
      </c>
      <c r="J18" s="15">
        <f>'[73]2563'!$B$17</f>
        <v>0</v>
      </c>
      <c r="K18" s="15">
        <f>'[74]2563'!$B$17</f>
        <v>0</v>
      </c>
      <c r="L18" s="15">
        <f>'[75]2563'!$B$17</f>
        <v>0</v>
      </c>
      <c r="M18" s="15">
        <f>'[76]2563'!$B$17</f>
        <v>0</v>
      </c>
      <c r="N18" s="15">
        <f>'[77]2563'!$B$17</f>
        <v>0</v>
      </c>
      <c r="O18" s="15">
        <f>'[78]2563'!$B$17</f>
        <v>0</v>
      </c>
      <c r="P18" s="15">
        <f>'[79]2563'!$B$17</f>
        <v>0</v>
      </c>
      <c r="Q18" s="15">
        <f>'[80]2563'!$B$17</f>
        <v>0</v>
      </c>
    </row>
    <row r="19" spans="1:17" ht="18.95" customHeight="1" x14ac:dyDescent="0.45">
      <c r="A19" s="16" t="s">
        <v>37</v>
      </c>
      <c r="B19" s="15">
        <f t="shared" si="2"/>
        <v>1</v>
      </c>
      <c r="C19" s="15">
        <f>'[66]2563'!$B$18</f>
        <v>0</v>
      </c>
      <c r="D19" s="15">
        <f>'[67]2563'!$B$18</f>
        <v>0</v>
      </c>
      <c r="E19" s="15">
        <f>'[68]2563'!$B$18</f>
        <v>1</v>
      </c>
      <c r="F19" s="15">
        <f>'[69]2563'!$B$18</f>
        <v>0</v>
      </c>
      <c r="G19" s="15">
        <f>'[70]2563'!$B$18</f>
        <v>0</v>
      </c>
      <c r="H19" s="15">
        <f>'[71]2563'!$B$18</f>
        <v>0</v>
      </c>
      <c r="I19" s="15">
        <f>'[72]2563'!$B$18</f>
        <v>0</v>
      </c>
      <c r="J19" s="15">
        <f>'[73]2563'!$B$18</f>
        <v>0</v>
      </c>
      <c r="K19" s="15">
        <f>'[74]2563'!$B$18</f>
        <v>0</v>
      </c>
      <c r="L19" s="15">
        <f>'[75]2563'!$B$18</f>
        <v>0</v>
      </c>
      <c r="M19" s="15">
        <f>'[76]2563'!$B$18</f>
        <v>0</v>
      </c>
      <c r="N19" s="15">
        <f>'[77]2563'!$B$18</f>
        <v>0</v>
      </c>
      <c r="O19" s="15">
        <f>'[78]2563'!$B$18</f>
        <v>0</v>
      </c>
      <c r="P19" s="15">
        <f>'[79]2563'!$B$18</f>
        <v>0</v>
      </c>
      <c r="Q19" s="15">
        <f>'[80]2563'!$B$18</f>
        <v>0</v>
      </c>
    </row>
    <row r="20" spans="1:17" ht="18.95" customHeight="1" x14ac:dyDescent="0.45">
      <c r="A20" s="16" t="s">
        <v>38</v>
      </c>
      <c r="B20" s="15">
        <f t="shared" si="2"/>
        <v>222680</v>
      </c>
      <c r="C20" s="15">
        <f>'[66]2563'!$B$19</f>
        <v>11367</v>
      </c>
      <c r="D20" s="15">
        <f>'[67]2563'!$B$19</f>
        <v>4891</v>
      </c>
      <c r="E20" s="15">
        <f>'[68]2563'!$B$19</f>
        <v>22639</v>
      </c>
      <c r="F20" s="15">
        <f>'[69]2563'!$B$19</f>
        <v>3906</v>
      </c>
      <c r="G20" s="15">
        <f>'[70]2563'!$B$19</f>
        <v>29552</v>
      </c>
      <c r="H20" s="15">
        <f>'[71]2563'!$B$19</f>
        <v>10760</v>
      </c>
      <c r="I20" s="15">
        <f>'[72]2563'!$B$19</f>
        <v>13093</v>
      </c>
      <c r="J20" s="15">
        <f>'[73]2563'!$B$19</f>
        <v>10988</v>
      </c>
      <c r="K20" s="15">
        <f>'[74]2563'!$B$19</f>
        <v>19804</v>
      </c>
      <c r="L20" s="15">
        <f>'[75]2563'!$B$19</f>
        <v>30371</v>
      </c>
      <c r="M20" s="15">
        <f>'[76]2563'!$B$19</f>
        <v>5886</v>
      </c>
      <c r="N20" s="15">
        <f>'[77]2563'!$B$19</f>
        <v>20012</v>
      </c>
      <c r="O20" s="15">
        <f>'[78]2563'!$B$19</f>
        <v>15469</v>
      </c>
      <c r="P20" s="15">
        <f>'[79]2563'!$B$19</f>
        <v>1731</v>
      </c>
      <c r="Q20" s="15">
        <f>'[80]2563'!$B$19</f>
        <v>22211</v>
      </c>
    </row>
    <row r="21" spans="1:17" ht="18.95" customHeight="1" x14ac:dyDescent="0.45">
      <c r="A21" s="16" t="s">
        <v>39</v>
      </c>
      <c r="B21" s="15">
        <f t="shared" si="2"/>
        <v>1031</v>
      </c>
      <c r="C21" s="15">
        <f>'[66]2563'!$B$20</f>
        <v>158</v>
      </c>
      <c r="D21" s="15">
        <f>'[67]2563'!$B$20</f>
        <v>7</v>
      </c>
      <c r="E21" s="15">
        <f>'[68]2563'!$B$20</f>
        <v>362</v>
      </c>
      <c r="F21" s="15">
        <f>'[69]2563'!$B$20</f>
        <v>15</v>
      </c>
      <c r="G21" s="15">
        <f>'[70]2563'!$B$20</f>
        <v>199</v>
      </c>
      <c r="H21" s="15">
        <f>'[71]2563'!$B$20</f>
        <v>22</v>
      </c>
      <c r="I21" s="15">
        <f>'[72]2563'!$B$20</f>
        <v>13</v>
      </c>
      <c r="J21" s="15">
        <f>'[73]2563'!$B$20</f>
        <v>50</v>
      </c>
      <c r="K21" s="15">
        <f>'[74]2563'!$B$20</f>
        <v>32</v>
      </c>
      <c r="L21" s="15">
        <f>'[75]2563'!$B$20</f>
        <v>81</v>
      </c>
      <c r="M21" s="15">
        <f>'[76]2563'!$B$20</f>
        <v>10</v>
      </c>
      <c r="N21" s="15">
        <f>'[77]2563'!$B$20</f>
        <v>17</v>
      </c>
      <c r="O21" s="15">
        <f>'[78]2563'!$B$20</f>
        <v>27</v>
      </c>
      <c r="P21" s="15">
        <f>'[79]2563'!$B$20</f>
        <v>4</v>
      </c>
      <c r="Q21" s="15">
        <f>'[80]2563'!$B$20</f>
        <v>34</v>
      </c>
    </row>
    <row r="22" spans="1:17" ht="18.95" customHeight="1" x14ac:dyDescent="0.45">
      <c r="A22" s="16" t="s">
        <v>40</v>
      </c>
      <c r="B22" s="15">
        <f t="shared" si="2"/>
        <v>101</v>
      </c>
      <c r="C22" s="15">
        <f>'[66]2563'!$B$21</f>
        <v>3</v>
      </c>
      <c r="D22" s="15">
        <f>'[67]2563'!$B$21</f>
        <v>2</v>
      </c>
      <c r="E22" s="15">
        <f>'[68]2563'!$B$21</f>
        <v>20</v>
      </c>
      <c r="F22" s="15">
        <f>'[69]2563'!$B$21</f>
        <v>1</v>
      </c>
      <c r="G22" s="15">
        <f>'[70]2563'!$B$21</f>
        <v>17</v>
      </c>
      <c r="H22" s="15">
        <f>'[71]2563'!$B$21</f>
        <v>2</v>
      </c>
      <c r="I22" s="15">
        <f>'[72]2563'!$B$21</f>
        <v>1</v>
      </c>
      <c r="J22" s="15">
        <f>'[73]2563'!$B$21</f>
        <v>13</v>
      </c>
      <c r="K22" s="15">
        <f>'[74]2563'!$B$21</f>
        <v>5</v>
      </c>
      <c r="L22" s="15">
        <f>'[75]2563'!$B$21</f>
        <v>14</v>
      </c>
      <c r="M22" s="15">
        <f>'[76]2563'!$B$21</f>
        <v>2</v>
      </c>
      <c r="N22" s="15">
        <f>'[77]2563'!$B$21</f>
        <v>8</v>
      </c>
      <c r="O22" s="15">
        <f>'[78]2563'!$B$21</f>
        <v>6</v>
      </c>
      <c r="P22" s="15">
        <f>'[79]2563'!$B$21</f>
        <v>1</v>
      </c>
      <c r="Q22" s="15">
        <f>'[80]2563'!$B$21</f>
        <v>6</v>
      </c>
    </row>
    <row r="23" spans="1:17" ht="18.95" customHeight="1" x14ac:dyDescent="0.45">
      <c r="A23" s="16" t="s">
        <v>41</v>
      </c>
      <c r="B23" s="15">
        <f t="shared" si="2"/>
        <v>0</v>
      </c>
      <c r="C23" s="15">
        <f>'[66]2563'!$B$22</f>
        <v>0</v>
      </c>
      <c r="D23" s="15">
        <f>'[67]2563'!$B$22</f>
        <v>0</v>
      </c>
      <c r="E23" s="15">
        <f>'[68]2563'!$B$22</f>
        <v>0</v>
      </c>
      <c r="F23" s="15">
        <f>'[69]2563'!$B$22</f>
        <v>0</v>
      </c>
      <c r="G23" s="15">
        <f>'[70]2563'!$B$22</f>
        <v>0</v>
      </c>
      <c r="H23" s="15">
        <f>'[71]2563'!$B$22</f>
        <v>0</v>
      </c>
      <c r="I23" s="15">
        <f>'[72]2563'!$B$22</f>
        <v>0</v>
      </c>
      <c r="J23" s="15">
        <f>'[73]2563'!$B$22</f>
        <v>0</v>
      </c>
      <c r="K23" s="15">
        <f>'[74]2563'!$B$22</f>
        <v>0</v>
      </c>
      <c r="L23" s="15">
        <f>'[75]2563'!$B$22</f>
        <v>0</v>
      </c>
      <c r="M23" s="15">
        <f>'[76]2563'!$B$22</f>
        <v>0</v>
      </c>
      <c r="N23" s="15">
        <f>'[77]2563'!$B$22</f>
        <v>0</v>
      </c>
      <c r="O23" s="15">
        <f>'[78]2563'!$B$22</f>
        <v>0</v>
      </c>
      <c r="P23" s="15">
        <f>'[79]2563'!$B$22</f>
        <v>0</v>
      </c>
      <c r="Q23" s="15">
        <f>'[80]2563'!$B$22</f>
        <v>0</v>
      </c>
    </row>
    <row r="24" spans="1:17" ht="18.95" customHeight="1" x14ac:dyDescent="0.45">
      <c r="A24" s="16" t="s">
        <v>42</v>
      </c>
      <c r="B24" s="15">
        <f t="shared" si="2"/>
        <v>9</v>
      </c>
      <c r="C24" s="15">
        <f>'[66]2563'!$B$23</f>
        <v>0</v>
      </c>
      <c r="D24" s="15">
        <f>'[67]2563'!$B$23</f>
        <v>0</v>
      </c>
      <c r="E24" s="15">
        <f>'[68]2563'!$B$23</f>
        <v>4</v>
      </c>
      <c r="F24" s="15">
        <f>'[69]2563'!$B$23</f>
        <v>0</v>
      </c>
      <c r="G24" s="15">
        <f>'[70]2563'!$B$23</f>
        <v>0</v>
      </c>
      <c r="H24" s="15">
        <f>'[71]2563'!$B$23</f>
        <v>4</v>
      </c>
      <c r="I24" s="15">
        <f>'[72]2563'!$B$23</f>
        <v>0</v>
      </c>
      <c r="J24" s="15">
        <f>'[73]2563'!$B$23</f>
        <v>0</v>
      </c>
      <c r="K24" s="15">
        <f>'[74]2563'!$B$23</f>
        <v>1</v>
      </c>
      <c r="L24" s="15">
        <f>'[75]2563'!$B$23</f>
        <v>0</v>
      </c>
      <c r="M24" s="15">
        <f>'[76]2563'!$B$23</f>
        <v>0</v>
      </c>
      <c r="N24" s="15">
        <f>'[77]2563'!$B$23</f>
        <v>0</v>
      </c>
      <c r="O24" s="15">
        <f>'[78]2563'!$B$23</f>
        <v>0</v>
      </c>
      <c r="P24" s="15">
        <f>'[79]2563'!$B$23</f>
        <v>0</v>
      </c>
      <c r="Q24" s="15">
        <f>'[80]2563'!$B$23</f>
        <v>0</v>
      </c>
    </row>
    <row r="25" spans="1:17" ht="18.95" customHeight="1" x14ac:dyDescent="0.45">
      <c r="A25" s="16" t="s">
        <v>43</v>
      </c>
      <c r="B25" s="15">
        <f t="shared" si="2"/>
        <v>69</v>
      </c>
      <c r="C25" s="15">
        <f>'[66]2563'!$B$24</f>
        <v>4</v>
      </c>
      <c r="D25" s="15">
        <f>'[67]2563'!$B$24</f>
        <v>7</v>
      </c>
      <c r="E25" s="15">
        <f>'[68]2563'!$B$24</f>
        <v>1</v>
      </c>
      <c r="F25" s="15">
        <f>'[69]2563'!$B$24</f>
        <v>0</v>
      </c>
      <c r="G25" s="15">
        <f>'[70]2563'!$B$24</f>
        <v>4</v>
      </c>
      <c r="H25" s="15">
        <f>'[71]2563'!$B$24</f>
        <v>5</v>
      </c>
      <c r="I25" s="15">
        <f>'[72]2563'!$B$24</f>
        <v>8</v>
      </c>
      <c r="J25" s="15">
        <f>'[73]2563'!$B$24</f>
        <v>9</v>
      </c>
      <c r="K25" s="15">
        <f>'[74]2563'!$B$24</f>
        <v>4</v>
      </c>
      <c r="L25" s="15">
        <f>'[75]2563'!$B$24</f>
        <v>11</v>
      </c>
      <c r="M25" s="15">
        <f>'[76]2563'!$B$24</f>
        <v>8</v>
      </c>
      <c r="N25" s="15">
        <f>'[77]2563'!$B$24</f>
        <v>8</v>
      </c>
      <c r="O25" s="15">
        <f>'[78]2563'!$B$24</f>
        <v>0</v>
      </c>
      <c r="P25" s="15">
        <f>'[79]2563'!$B$24</f>
        <v>0</v>
      </c>
      <c r="Q25" s="15">
        <f>'[80]2563'!$B$24</f>
        <v>0</v>
      </c>
    </row>
    <row r="26" spans="1:17" s="17" customFormat="1" ht="20.100000000000001" customHeight="1" x14ac:dyDescent="0.45">
      <c r="A26" s="59" t="s">
        <v>44</v>
      </c>
      <c r="B26" s="48">
        <f>B28+B32+B35</f>
        <v>6404</v>
      </c>
      <c r="C26" s="48">
        <f>C28+C32+C35</f>
        <v>475</v>
      </c>
      <c r="D26" s="48">
        <f t="shared" ref="D26:Q26" si="3">D28+D32+D35</f>
        <v>166</v>
      </c>
      <c r="E26" s="48">
        <f t="shared" si="3"/>
        <v>1285</v>
      </c>
      <c r="F26" s="48">
        <f t="shared" si="3"/>
        <v>184</v>
      </c>
      <c r="G26" s="48">
        <f t="shared" si="3"/>
        <v>869</v>
      </c>
      <c r="H26" s="48">
        <f t="shared" si="3"/>
        <v>389</v>
      </c>
      <c r="I26" s="48">
        <f t="shared" si="3"/>
        <v>539</v>
      </c>
      <c r="J26" s="48">
        <f t="shared" si="3"/>
        <v>350</v>
      </c>
      <c r="K26" s="48">
        <f t="shared" si="3"/>
        <v>380</v>
      </c>
      <c r="L26" s="48">
        <f t="shared" si="3"/>
        <v>945</v>
      </c>
      <c r="M26" s="48">
        <f t="shared" si="3"/>
        <v>114</v>
      </c>
      <c r="N26" s="48">
        <f t="shared" si="3"/>
        <v>256</v>
      </c>
      <c r="O26" s="48">
        <f t="shared" si="3"/>
        <v>228</v>
      </c>
      <c r="P26" s="48">
        <f t="shared" si="3"/>
        <v>0</v>
      </c>
      <c r="Q26" s="48">
        <f t="shared" si="3"/>
        <v>224</v>
      </c>
    </row>
    <row r="27" spans="1:17" s="17" customFormat="1" ht="20.100000000000001" customHeight="1" x14ac:dyDescent="0.45">
      <c r="A27" s="60" t="s">
        <v>45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s="17" customFormat="1" ht="20.100000000000001" customHeight="1" x14ac:dyDescent="0.45">
      <c r="A28" s="18" t="s">
        <v>46</v>
      </c>
      <c r="B28" s="19">
        <f>SUM(C28:Q28)</f>
        <v>994</v>
      </c>
      <c r="C28" s="19">
        <f>SUM(C29:C31)</f>
        <v>7</v>
      </c>
      <c r="D28" s="19">
        <f t="shared" ref="D28:Q28" si="4">SUM(D29:D31)</f>
        <v>38</v>
      </c>
      <c r="E28" s="19">
        <f t="shared" si="4"/>
        <v>130</v>
      </c>
      <c r="F28" s="19">
        <f t="shared" si="4"/>
        <v>54</v>
      </c>
      <c r="G28" s="19">
        <f t="shared" si="4"/>
        <v>76</v>
      </c>
      <c r="H28" s="19">
        <f t="shared" si="4"/>
        <v>55</v>
      </c>
      <c r="I28" s="19">
        <f t="shared" si="4"/>
        <v>297</v>
      </c>
      <c r="J28" s="19">
        <f t="shared" si="4"/>
        <v>20</v>
      </c>
      <c r="K28" s="19">
        <f t="shared" si="4"/>
        <v>45</v>
      </c>
      <c r="L28" s="19">
        <f t="shared" si="4"/>
        <v>125</v>
      </c>
      <c r="M28" s="19">
        <f t="shared" si="4"/>
        <v>27</v>
      </c>
      <c r="N28" s="19">
        <f t="shared" si="4"/>
        <v>76</v>
      </c>
      <c r="O28" s="19">
        <f t="shared" si="4"/>
        <v>26</v>
      </c>
      <c r="P28" s="19">
        <f t="shared" si="4"/>
        <v>0</v>
      </c>
      <c r="Q28" s="19">
        <f t="shared" si="4"/>
        <v>18</v>
      </c>
    </row>
    <row r="29" spans="1:17" ht="18.95" customHeight="1" x14ac:dyDescent="0.45">
      <c r="A29" s="20" t="s">
        <v>47</v>
      </c>
      <c r="B29" s="15">
        <f>SUM(C29:Q29)</f>
        <v>293</v>
      </c>
      <c r="C29" s="15">
        <f>'[66]2563'!$B$27</f>
        <v>0</v>
      </c>
      <c r="D29" s="15">
        <f>'[67]2563'!$B$27</f>
        <v>9</v>
      </c>
      <c r="E29" s="15">
        <f>'[68]2563'!$B$27</f>
        <v>59</v>
      </c>
      <c r="F29" s="15">
        <f>'[69]2563'!$B$27</f>
        <v>3</v>
      </c>
      <c r="G29" s="15">
        <f>'[70]2563'!$B$27</f>
        <v>36</v>
      </c>
      <c r="H29" s="15">
        <f>'[71]2563'!$B$27</f>
        <v>8</v>
      </c>
      <c r="I29" s="15">
        <f>'[72]2563'!$B$27</f>
        <v>11</v>
      </c>
      <c r="J29" s="15">
        <f>'[73]2563'!$B$27</f>
        <v>4</v>
      </c>
      <c r="K29" s="15">
        <f>'[74]2563'!$B$27</f>
        <v>31</v>
      </c>
      <c r="L29" s="15">
        <f>'[75]2563'!$B$27</f>
        <v>59</v>
      </c>
      <c r="M29" s="15">
        <f>'[76]2563'!$B$27</f>
        <v>19</v>
      </c>
      <c r="N29" s="15">
        <f>'[77]2563'!$B$27</f>
        <v>45</v>
      </c>
      <c r="O29" s="15">
        <f>'[78]2563'!$B$27</f>
        <v>5</v>
      </c>
      <c r="P29" s="15">
        <f>'[79]2563'!$B$27</f>
        <v>0</v>
      </c>
      <c r="Q29" s="15">
        <f>'[80]2563'!$B$27</f>
        <v>4</v>
      </c>
    </row>
    <row r="30" spans="1:17" ht="18.95" customHeight="1" x14ac:dyDescent="0.45">
      <c r="A30" s="16" t="s">
        <v>48</v>
      </c>
      <c r="B30" s="15">
        <f t="shared" ref="B30:B34" si="5">SUM(C30:Q30)</f>
        <v>645</v>
      </c>
      <c r="C30" s="15">
        <f>'[66]2563'!$B$33</f>
        <v>7</v>
      </c>
      <c r="D30" s="15">
        <f>'[67]2563'!$B$33</f>
        <v>29</v>
      </c>
      <c r="E30" s="15">
        <f>'[68]2563'!$B$33</f>
        <v>69</v>
      </c>
      <c r="F30" s="15">
        <f>'[69]2563'!$B$33</f>
        <v>45</v>
      </c>
      <c r="G30" s="15">
        <f>'[70]2563'!$B$33</f>
        <v>30</v>
      </c>
      <c r="H30" s="15">
        <f>'[71]2563'!$B$33</f>
        <v>46</v>
      </c>
      <c r="I30" s="15">
        <f>'[72]2563'!$B$33</f>
        <v>282</v>
      </c>
      <c r="J30" s="15">
        <f>'[73]2563'!$B$33</f>
        <v>7</v>
      </c>
      <c r="K30" s="15">
        <f>'[74]2563'!$B$33</f>
        <v>13</v>
      </c>
      <c r="L30" s="15">
        <f>'[75]2563'!$B$33</f>
        <v>57</v>
      </c>
      <c r="M30" s="15">
        <f>'[76]2563'!$B$33</f>
        <v>7</v>
      </c>
      <c r="N30" s="15">
        <f>'[77]2563'!$B$33</f>
        <v>25</v>
      </c>
      <c r="O30" s="15">
        <f>'[78]2563'!$B$33</f>
        <v>17</v>
      </c>
      <c r="P30" s="15">
        <f>'[79]2563'!$B$33</f>
        <v>0</v>
      </c>
      <c r="Q30" s="15">
        <f>'[80]2563'!$B$33</f>
        <v>11</v>
      </c>
    </row>
    <row r="31" spans="1:17" ht="18.95" customHeight="1" x14ac:dyDescent="0.45">
      <c r="A31" s="16" t="s">
        <v>49</v>
      </c>
      <c r="B31" s="15">
        <f t="shared" si="5"/>
        <v>56</v>
      </c>
      <c r="C31" s="15">
        <f>'[66]2563'!$B$36</f>
        <v>0</v>
      </c>
      <c r="D31" s="15">
        <f>'[67]2563'!$B$36</f>
        <v>0</v>
      </c>
      <c r="E31" s="15">
        <f>'[68]2563'!$B$36</f>
        <v>2</v>
      </c>
      <c r="F31" s="15">
        <f>'[69]2563'!$B$36</f>
        <v>6</v>
      </c>
      <c r="G31" s="15">
        <f>'[70]2563'!$B$36</f>
        <v>10</v>
      </c>
      <c r="H31" s="15">
        <f>'[71]2563'!$B$36</f>
        <v>1</v>
      </c>
      <c r="I31" s="15">
        <f>'[72]2563'!$B$36</f>
        <v>4</v>
      </c>
      <c r="J31" s="15">
        <f>'[73]2563'!$B$36</f>
        <v>9</v>
      </c>
      <c r="K31" s="15">
        <f>'[74]2563'!$B$36</f>
        <v>1</v>
      </c>
      <c r="L31" s="15">
        <f>'[75]2563'!$B$36</f>
        <v>9</v>
      </c>
      <c r="M31" s="15">
        <f>'[76]2563'!$B$36</f>
        <v>1</v>
      </c>
      <c r="N31" s="15">
        <f>'[77]2563'!$B$36</f>
        <v>6</v>
      </c>
      <c r="O31" s="15">
        <f>'[78]2563'!$B$36</f>
        <v>4</v>
      </c>
      <c r="P31" s="15">
        <f>'[79]2563'!$B$36</f>
        <v>0</v>
      </c>
      <c r="Q31" s="15">
        <f>'[80]2563'!$B$36</f>
        <v>3</v>
      </c>
    </row>
    <row r="32" spans="1:17" s="17" customFormat="1" ht="20.100000000000001" customHeight="1" x14ac:dyDescent="0.45">
      <c r="A32" s="21" t="s">
        <v>50</v>
      </c>
      <c r="B32" s="19">
        <f>SUM(C32:Q32)</f>
        <v>5410</v>
      </c>
      <c r="C32" s="19">
        <f>SUM(C33:C34)</f>
        <v>468</v>
      </c>
      <c r="D32" s="19">
        <f t="shared" ref="D32:Q32" si="6">SUM(D33:D34)</f>
        <v>128</v>
      </c>
      <c r="E32" s="19">
        <f t="shared" si="6"/>
        <v>1155</v>
      </c>
      <c r="F32" s="19">
        <f t="shared" si="6"/>
        <v>130</v>
      </c>
      <c r="G32" s="19">
        <f t="shared" si="6"/>
        <v>793</v>
      </c>
      <c r="H32" s="19">
        <f t="shared" si="6"/>
        <v>334</v>
      </c>
      <c r="I32" s="19">
        <f t="shared" si="6"/>
        <v>242</v>
      </c>
      <c r="J32" s="19">
        <f t="shared" si="6"/>
        <v>330</v>
      </c>
      <c r="K32" s="19">
        <f t="shared" si="6"/>
        <v>335</v>
      </c>
      <c r="L32" s="19">
        <f t="shared" si="6"/>
        <v>820</v>
      </c>
      <c r="M32" s="19">
        <f t="shared" si="6"/>
        <v>87</v>
      </c>
      <c r="N32" s="19">
        <f t="shared" si="6"/>
        <v>180</v>
      </c>
      <c r="O32" s="19">
        <f t="shared" si="6"/>
        <v>202</v>
      </c>
      <c r="P32" s="19">
        <f t="shared" si="6"/>
        <v>0</v>
      </c>
      <c r="Q32" s="19">
        <f t="shared" si="6"/>
        <v>206</v>
      </c>
    </row>
    <row r="33" spans="1:17" ht="18.95" customHeight="1" x14ac:dyDescent="0.45">
      <c r="A33" s="20" t="s">
        <v>51</v>
      </c>
      <c r="B33" s="15">
        <f t="shared" si="5"/>
        <v>1497</v>
      </c>
      <c r="C33" s="11">
        <f>'[66]2563'!$B$40</f>
        <v>176</v>
      </c>
      <c r="D33" s="11">
        <f>'[67]2563'!$B$40</f>
        <v>26</v>
      </c>
      <c r="E33" s="11">
        <f>'[68]2563'!$B$40</f>
        <v>311</v>
      </c>
      <c r="F33" s="11">
        <f>'[69]2563'!$B$40</f>
        <v>19</v>
      </c>
      <c r="G33" s="11">
        <f>'[70]2563'!$B$40</f>
        <v>126</v>
      </c>
      <c r="H33" s="11">
        <f>'[71]2563'!$B$40</f>
        <v>85</v>
      </c>
      <c r="I33" s="11">
        <f>'[72]2563'!$B$40</f>
        <v>40</v>
      </c>
      <c r="J33" s="11">
        <f>'[73]2563'!$B$40</f>
        <v>76</v>
      </c>
      <c r="K33" s="11">
        <f>'[74]2563'!$B$40</f>
        <v>103</v>
      </c>
      <c r="L33" s="11">
        <f>'[75]2563'!$B$40</f>
        <v>440</v>
      </c>
      <c r="M33" s="11">
        <f>'[76]2563'!$B$40</f>
        <v>18</v>
      </c>
      <c r="N33" s="11">
        <f>'[77]2563'!$B$40</f>
        <v>12</v>
      </c>
      <c r="O33" s="11">
        <f>'[78]2563'!$B$40</f>
        <v>43</v>
      </c>
      <c r="P33" s="11">
        <f>'[79]2563'!$B$40</f>
        <v>0</v>
      </c>
      <c r="Q33" s="11">
        <f>'[80]2563'!$B$40</f>
        <v>22</v>
      </c>
    </row>
    <row r="34" spans="1:17" ht="18.95" customHeight="1" x14ac:dyDescent="0.45">
      <c r="A34" s="16" t="s">
        <v>52</v>
      </c>
      <c r="B34" s="15">
        <f t="shared" si="5"/>
        <v>3913</v>
      </c>
      <c r="C34" s="11">
        <f>'[66]2563'!$B$43</f>
        <v>292</v>
      </c>
      <c r="D34" s="11">
        <f>'[67]2563'!$B$43</f>
        <v>102</v>
      </c>
      <c r="E34" s="11">
        <f>'[68]2563'!$B$43</f>
        <v>844</v>
      </c>
      <c r="F34" s="11">
        <f>'[69]2563'!$B$43</f>
        <v>111</v>
      </c>
      <c r="G34" s="11">
        <f>'[70]2563'!$B$43</f>
        <v>667</v>
      </c>
      <c r="H34" s="11">
        <f>'[71]2563'!$B$43</f>
        <v>249</v>
      </c>
      <c r="I34" s="11">
        <f>'[72]2563'!$B$43</f>
        <v>202</v>
      </c>
      <c r="J34" s="11">
        <f>'[73]2563'!$B$43</f>
        <v>254</v>
      </c>
      <c r="K34" s="11">
        <f>'[74]2563'!$B$43</f>
        <v>232</v>
      </c>
      <c r="L34" s="11">
        <f>'[75]2563'!$B$43</f>
        <v>380</v>
      </c>
      <c r="M34" s="11">
        <f>'[76]2563'!$B$43</f>
        <v>69</v>
      </c>
      <c r="N34" s="11">
        <f>'[77]2563'!$B$43</f>
        <v>168</v>
      </c>
      <c r="O34" s="11">
        <f>'[78]2563'!$B$43</f>
        <v>159</v>
      </c>
      <c r="P34" s="11">
        <f>'[79]2563'!$B$43</f>
        <v>0</v>
      </c>
      <c r="Q34" s="11">
        <f>'[80]2563'!$B$43</f>
        <v>184</v>
      </c>
    </row>
    <row r="35" spans="1:17" s="17" customFormat="1" x14ac:dyDescent="0.45">
      <c r="A35" s="45" t="s">
        <v>247</v>
      </c>
      <c r="B35" s="44">
        <f>SUM(C35:Q35)</f>
        <v>0</v>
      </c>
      <c r="C35" s="43">
        <f>'[66]2563'!$B$46</f>
        <v>0</v>
      </c>
      <c r="D35" s="43">
        <f>'[67]2563'!$B$46</f>
        <v>0</v>
      </c>
      <c r="E35" s="43">
        <f>'[68]2563'!$B$46</f>
        <v>0</v>
      </c>
      <c r="F35" s="43">
        <f>'[69]2563'!$B$46</f>
        <v>0</v>
      </c>
      <c r="G35" s="43">
        <f>'[70]2563'!$B$46</f>
        <v>0</v>
      </c>
      <c r="H35" s="43">
        <f>'[71]2563'!$B$46</f>
        <v>0</v>
      </c>
      <c r="I35" s="43">
        <f>'[72]2563'!$B$46</f>
        <v>0</v>
      </c>
      <c r="J35" s="43">
        <f>'[73]2563'!$B$46</f>
        <v>0</v>
      </c>
      <c r="K35" s="43">
        <f>'[74]2563'!$B$46</f>
        <v>0</v>
      </c>
      <c r="L35" s="43">
        <f>'[75]2563'!$B$46</f>
        <v>0</v>
      </c>
      <c r="M35" s="43">
        <f>'[76]2563'!$B$46</f>
        <v>0</v>
      </c>
      <c r="N35" s="43">
        <f>'[77]2563'!$B$46</f>
        <v>0</v>
      </c>
      <c r="O35" s="43">
        <f>'[78]2563'!$B$46</f>
        <v>0</v>
      </c>
      <c r="P35" s="43">
        <f>'[79]2563'!$B$46</f>
        <v>0</v>
      </c>
      <c r="Q35" s="43">
        <f>'[80]2563'!$B$46</f>
        <v>0</v>
      </c>
    </row>
    <row r="36" spans="1:17" x14ac:dyDescent="0.45">
      <c r="A36" s="23" t="str">
        <f>Central!A36</f>
        <v>กลุ่มสถิติการขนส่ง  กองแผนงาน  กรมการขนส่งทางบก</v>
      </c>
    </row>
    <row r="37" spans="1:17" x14ac:dyDescent="0.45">
      <c r="A37" s="24"/>
    </row>
  </sheetData>
  <phoneticPr fontId="1" type="noConversion"/>
  <pageMargins left="0.32" right="0.19" top="0.15748031496063" bottom="0.15748031496063" header="0.15748031496063" footer="0.15748031496063"/>
  <pageSetup paperSize="9" scale="85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2"/>
  <sheetViews>
    <sheetView view="pageBreakPreview" zoomScale="90" zoomScaleNormal="100" zoomScaleSheetLayoutView="90" workbookViewId="0">
      <pane xSplit="2" ySplit="3" topLeftCell="C25" activePane="bottomRight" state="frozen"/>
      <selection activeCell="F8" sqref="F8"/>
      <selection pane="topRight" activeCell="F8" sqref="F8"/>
      <selection pane="bottomLeft" activeCell="F8" sqref="F8"/>
      <selection pane="bottomRight" activeCell="F31" sqref="F31"/>
    </sheetView>
  </sheetViews>
  <sheetFormatPr defaultRowHeight="21" x14ac:dyDescent="0.45"/>
  <cols>
    <col min="1" max="1" width="14.83203125" style="71" customWidth="1"/>
    <col min="2" max="2" width="34.6640625" style="71" customWidth="1"/>
    <col min="3" max="4" width="12" style="71" customWidth="1"/>
    <col min="5" max="6" width="12.5" style="71" customWidth="1"/>
    <col min="7" max="8" width="11.33203125" style="71" customWidth="1"/>
    <col min="9" max="10" width="12.5" style="71" customWidth="1"/>
    <col min="11" max="12" width="11.33203125" style="71" customWidth="1"/>
    <col min="13" max="13" width="12.5" style="74" customWidth="1"/>
    <col min="14" max="14" width="12.5" style="71" customWidth="1"/>
    <col min="15" max="256" width="9.33203125" style="71"/>
    <col min="257" max="257" width="14.83203125" style="71" customWidth="1"/>
    <col min="258" max="258" width="33.33203125" style="71" customWidth="1"/>
    <col min="259" max="260" width="12" style="71" customWidth="1"/>
    <col min="261" max="262" width="12.5" style="71" customWidth="1"/>
    <col min="263" max="264" width="11.33203125" style="71" customWidth="1"/>
    <col min="265" max="266" width="12.5" style="71" customWidth="1"/>
    <col min="267" max="268" width="11.33203125" style="71" customWidth="1"/>
    <col min="269" max="270" width="12.5" style="71" customWidth="1"/>
    <col min="271" max="512" width="9.33203125" style="71"/>
    <col min="513" max="513" width="14.83203125" style="71" customWidth="1"/>
    <col min="514" max="514" width="33.33203125" style="71" customWidth="1"/>
    <col min="515" max="516" width="12" style="71" customWidth="1"/>
    <col min="517" max="518" width="12.5" style="71" customWidth="1"/>
    <col min="519" max="520" width="11.33203125" style="71" customWidth="1"/>
    <col min="521" max="522" width="12.5" style="71" customWidth="1"/>
    <col min="523" max="524" width="11.33203125" style="71" customWidth="1"/>
    <col min="525" max="526" width="12.5" style="71" customWidth="1"/>
    <col min="527" max="768" width="9.33203125" style="71"/>
    <col min="769" max="769" width="14.83203125" style="71" customWidth="1"/>
    <col min="770" max="770" width="33.33203125" style="71" customWidth="1"/>
    <col min="771" max="772" width="12" style="71" customWidth="1"/>
    <col min="773" max="774" width="12.5" style="71" customWidth="1"/>
    <col min="775" max="776" width="11.33203125" style="71" customWidth="1"/>
    <col min="777" max="778" width="12.5" style="71" customWidth="1"/>
    <col min="779" max="780" width="11.33203125" style="71" customWidth="1"/>
    <col min="781" max="782" width="12.5" style="71" customWidth="1"/>
    <col min="783" max="1024" width="9.33203125" style="71"/>
    <col min="1025" max="1025" width="14.83203125" style="71" customWidth="1"/>
    <col min="1026" max="1026" width="33.33203125" style="71" customWidth="1"/>
    <col min="1027" max="1028" width="12" style="71" customWidth="1"/>
    <col min="1029" max="1030" width="12.5" style="71" customWidth="1"/>
    <col min="1031" max="1032" width="11.33203125" style="71" customWidth="1"/>
    <col min="1033" max="1034" width="12.5" style="71" customWidth="1"/>
    <col min="1035" max="1036" width="11.33203125" style="71" customWidth="1"/>
    <col min="1037" max="1038" width="12.5" style="71" customWidth="1"/>
    <col min="1039" max="1280" width="9.33203125" style="71"/>
    <col min="1281" max="1281" width="14.83203125" style="71" customWidth="1"/>
    <col min="1282" max="1282" width="33.33203125" style="71" customWidth="1"/>
    <col min="1283" max="1284" width="12" style="71" customWidth="1"/>
    <col min="1285" max="1286" width="12.5" style="71" customWidth="1"/>
    <col min="1287" max="1288" width="11.33203125" style="71" customWidth="1"/>
    <col min="1289" max="1290" width="12.5" style="71" customWidth="1"/>
    <col min="1291" max="1292" width="11.33203125" style="71" customWidth="1"/>
    <col min="1293" max="1294" width="12.5" style="71" customWidth="1"/>
    <col min="1295" max="1536" width="9.33203125" style="71"/>
    <col min="1537" max="1537" width="14.83203125" style="71" customWidth="1"/>
    <col min="1538" max="1538" width="33.33203125" style="71" customWidth="1"/>
    <col min="1539" max="1540" width="12" style="71" customWidth="1"/>
    <col min="1541" max="1542" width="12.5" style="71" customWidth="1"/>
    <col min="1543" max="1544" width="11.33203125" style="71" customWidth="1"/>
    <col min="1545" max="1546" width="12.5" style="71" customWidth="1"/>
    <col min="1547" max="1548" width="11.33203125" style="71" customWidth="1"/>
    <col min="1549" max="1550" width="12.5" style="71" customWidth="1"/>
    <col min="1551" max="1792" width="9.33203125" style="71"/>
    <col min="1793" max="1793" width="14.83203125" style="71" customWidth="1"/>
    <col min="1794" max="1794" width="33.33203125" style="71" customWidth="1"/>
    <col min="1795" max="1796" width="12" style="71" customWidth="1"/>
    <col min="1797" max="1798" width="12.5" style="71" customWidth="1"/>
    <col min="1799" max="1800" width="11.33203125" style="71" customWidth="1"/>
    <col min="1801" max="1802" width="12.5" style="71" customWidth="1"/>
    <col min="1803" max="1804" width="11.33203125" style="71" customWidth="1"/>
    <col min="1805" max="1806" width="12.5" style="71" customWidth="1"/>
    <col min="1807" max="2048" width="9.33203125" style="71"/>
    <col min="2049" max="2049" width="14.83203125" style="71" customWidth="1"/>
    <col min="2050" max="2050" width="33.33203125" style="71" customWidth="1"/>
    <col min="2051" max="2052" width="12" style="71" customWidth="1"/>
    <col min="2053" max="2054" width="12.5" style="71" customWidth="1"/>
    <col min="2055" max="2056" width="11.33203125" style="71" customWidth="1"/>
    <col min="2057" max="2058" width="12.5" style="71" customWidth="1"/>
    <col min="2059" max="2060" width="11.33203125" style="71" customWidth="1"/>
    <col min="2061" max="2062" width="12.5" style="71" customWidth="1"/>
    <col min="2063" max="2304" width="9.33203125" style="71"/>
    <col min="2305" max="2305" width="14.83203125" style="71" customWidth="1"/>
    <col min="2306" max="2306" width="33.33203125" style="71" customWidth="1"/>
    <col min="2307" max="2308" width="12" style="71" customWidth="1"/>
    <col min="2309" max="2310" width="12.5" style="71" customWidth="1"/>
    <col min="2311" max="2312" width="11.33203125" style="71" customWidth="1"/>
    <col min="2313" max="2314" width="12.5" style="71" customWidth="1"/>
    <col min="2315" max="2316" width="11.33203125" style="71" customWidth="1"/>
    <col min="2317" max="2318" width="12.5" style="71" customWidth="1"/>
    <col min="2319" max="2560" width="9.33203125" style="71"/>
    <col min="2561" max="2561" width="14.83203125" style="71" customWidth="1"/>
    <col min="2562" max="2562" width="33.33203125" style="71" customWidth="1"/>
    <col min="2563" max="2564" width="12" style="71" customWidth="1"/>
    <col min="2565" max="2566" width="12.5" style="71" customWidth="1"/>
    <col min="2567" max="2568" width="11.33203125" style="71" customWidth="1"/>
    <col min="2569" max="2570" width="12.5" style="71" customWidth="1"/>
    <col min="2571" max="2572" width="11.33203125" style="71" customWidth="1"/>
    <col min="2573" max="2574" width="12.5" style="71" customWidth="1"/>
    <col min="2575" max="2816" width="9.33203125" style="71"/>
    <col min="2817" max="2817" width="14.83203125" style="71" customWidth="1"/>
    <col min="2818" max="2818" width="33.33203125" style="71" customWidth="1"/>
    <col min="2819" max="2820" width="12" style="71" customWidth="1"/>
    <col min="2821" max="2822" width="12.5" style="71" customWidth="1"/>
    <col min="2823" max="2824" width="11.33203125" style="71" customWidth="1"/>
    <col min="2825" max="2826" width="12.5" style="71" customWidth="1"/>
    <col min="2827" max="2828" width="11.33203125" style="71" customWidth="1"/>
    <col min="2829" max="2830" width="12.5" style="71" customWidth="1"/>
    <col min="2831" max="3072" width="9.33203125" style="71"/>
    <col min="3073" max="3073" width="14.83203125" style="71" customWidth="1"/>
    <col min="3074" max="3074" width="33.33203125" style="71" customWidth="1"/>
    <col min="3075" max="3076" width="12" style="71" customWidth="1"/>
    <col min="3077" max="3078" width="12.5" style="71" customWidth="1"/>
    <col min="3079" max="3080" width="11.33203125" style="71" customWidth="1"/>
    <col min="3081" max="3082" width="12.5" style="71" customWidth="1"/>
    <col min="3083" max="3084" width="11.33203125" style="71" customWidth="1"/>
    <col min="3085" max="3086" width="12.5" style="71" customWidth="1"/>
    <col min="3087" max="3328" width="9.33203125" style="71"/>
    <col min="3329" max="3329" width="14.83203125" style="71" customWidth="1"/>
    <col min="3330" max="3330" width="33.33203125" style="71" customWidth="1"/>
    <col min="3331" max="3332" width="12" style="71" customWidth="1"/>
    <col min="3333" max="3334" width="12.5" style="71" customWidth="1"/>
    <col min="3335" max="3336" width="11.33203125" style="71" customWidth="1"/>
    <col min="3337" max="3338" width="12.5" style="71" customWidth="1"/>
    <col min="3339" max="3340" width="11.33203125" style="71" customWidth="1"/>
    <col min="3341" max="3342" width="12.5" style="71" customWidth="1"/>
    <col min="3343" max="3584" width="9.33203125" style="71"/>
    <col min="3585" max="3585" width="14.83203125" style="71" customWidth="1"/>
    <col min="3586" max="3586" width="33.33203125" style="71" customWidth="1"/>
    <col min="3587" max="3588" width="12" style="71" customWidth="1"/>
    <col min="3589" max="3590" width="12.5" style="71" customWidth="1"/>
    <col min="3591" max="3592" width="11.33203125" style="71" customWidth="1"/>
    <col min="3593" max="3594" width="12.5" style="71" customWidth="1"/>
    <col min="3595" max="3596" width="11.33203125" style="71" customWidth="1"/>
    <col min="3597" max="3598" width="12.5" style="71" customWidth="1"/>
    <col min="3599" max="3840" width="9.33203125" style="71"/>
    <col min="3841" max="3841" width="14.83203125" style="71" customWidth="1"/>
    <col min="3842" max="3842" width="33.33203125" style="71" customWidth="1"/>
    <col min="3843" max="3844" width="12" style="71" customWidth="1"/>
    <col min="3845" max="3846" width="12.5" style="71" customWidth="1"/>
    <col min="3847" max="3848" width="11.33203125" style="71" customWidth="1"/>
    <col min="3849" max="3850" width="12.5" style="71" customWidth="1"/>
    <col min="3851" max="3852" width="11.33203125" style="71" customWidth="1"/>
    <col min="3853" max="3854" width="12.5" style="71" customWidth="1"/>
    <col min="3855" max="4096" width="9.33203125" style="71"/>
    <col min="4097" max="4097" width="14.83203125" style="71" customWidth="1"/>
    <col min="4098" max="4098" width="33.33203125" style="71" customWidth="1"/>
    <col min="4099" max="4100" width="12" style="71" customWidth="1"/>
    <col min="4101" max="4102" width="12.5" style="71" customWidth="1"/>
    <col min="4103" max="4104" width="11.33203125" style="71" customWidth="1"/>
    <col min="4105" max="4106" width="12.5" style="71" customWidth="1"/>
    <col min="4107" max="4108" width="11.33203125" style="71" customWidth="1"/>
    <col min="4109" max="4110" width="12.5" style="71" customWidth="1"/>
    <col min="4111" max="4352" width="9.33203125" style="71"/>
    <col min="4353" max="4353" width="14.83203125" style="71" customWidth="1"/>
    <col min="4354" max="4354" width="33.33203125" style="71" customWidth="1"/>
    <col min="4355" max="4356" width="12" style="71" customWidth="1"/>
    <col min="4357" max="4358" width="12.5" style="71" customWidth="1"/>
    <col min="4359" max="4360" width="11.33203125" style="71" customWidth="1"/>
    <col min="4361" max="4362" width="12.5" style="71" customWidth="1"/>
    <col min="4363" max="4364" width="11.33203125" style="71" customWidth="1"/>
    <col min="4365" max="4366" width="12.5" style="71" customWidth="1"/>
    <col min="4367" max="4608" width="9.33203125" style="71"/>
    <col min="4609" max="4609" width="14.83203125" style="71" customWidth="1"/>
    <col min="4610" max="4610" width="33.33203125" style="71" customWidth="1"/>
    <col min="4611" max="4612" width="12" style="71" customWidth="1"/>
    <col min="4613" max="4614" width="12.5" style="71" customWidth="1"/>
    <col min="4615" max="4616" width="11.33203125" style="71" customWidth="1"/>
    <col min="4617" max="4618" width="12.5" style="71" customWidth="1"/>
    <col min="4619" max="4620" width="11.33203125" style="71" customWidth="1"/>
    <col min="4621" max="4622" width="12.5" style="71" customWidth="1"/>
    <col min="4623" max="4864" width="9.33203125" style="71"/>
    <col min="4865" max="4865" width="14.83203125" style="71" customWidth="1"/>
    <col min="4866" max="4866" width="33.33203125" style="71" customWidth="1"/>
    <col min="4867" max="4868" width="12" style="71" customWidth="1"/>
    <col min="4869" max="4870" width="12.5" style="71" customWidth="1"/>
    <col min="4871" max="4872" width="11.33203125" style="71" customWidth="1"/>
    <col min="4873" max="4874" width="12.5" style="71" customWidth="1"/>
    <col min="4875" max="4876" width="11.33203125" style="71" customWidth="1"/>
    <col min="4877" max="4878" width="12.5" style="71" customWidth="1"/>
    <col min="4879" max="5120" width="9.33203125" style="71"/>
    <col min="5121" max="5121" width="14.83203125" style="71" customWidth="1"/>
    <col min="5122" max="5122" width="33.33203125" style="71" customWidth="1"/>
    <col min="5123" max="5124" width="12" style="71" customWidth="1"/>
    <col min="5125" max="5126" width="12.5" style="71" customWidth="1"/>
    <col min="5127" max="5128" width="11.33203125" style="71" customWidth="1"/>
    <col min="5129" max="5130" width="12.5" style="71" customWidth="1"/>
    <col min="5131" max="5132" width="11.33203125" style="71" customWidth="1"/>
    <col min="5133" max="5134" width="12.5" style="71" customWidth="1"/>
    <col min="5135" max="5376" width="9.33203125" style="71"/>
    <col min="5377" max="5377" width="14.83203125" style="71" customWidth="1"/>
    <col min="5378" max="5378" width="33.33203125" style="71" customWidth="1"/>
    <col min="5379" max="5380" width="12" style="71" customWidth="1"/>
    <col min="5381" max="5382" width="12.5" style="71" customWidth="1"/>
    <col min="5383" max="5384" width="11.33203125" style="71" customWidth="1"/>
    <col min="5385" max="5386" width="12.5" style="71" customWidth="1"/>
    <col min="5387" max="5388" width="11.33203125" style="71" customWidth="1"/>
    <col min="5389" max="5390" width="12.5" style="71" customWidth="1"/>
    <col min="5391" max="5632" width="9.33203125" style="71"/>
    <col min="5633" max="5633" width="14.83203125" style="71" customWidth="1"/>
    <col min="5634" max="5634" width="33.33203125" style="71" customWidth="1"/>
    <col min="5635" max="5636" width="12" style="71" customWidth="1"/>
    <col min="5637" max="5638" width="12.5" style="71" customWidth="1"/>
    <col min="5639" max="5640" width="11.33203125" style="71" customWidth="1"/>
    <col min="5641" max="5642" width="12.5" style="71" customWidth="1"/>
    <col min="5643" max="5644" width="11.33203125" style="71" customWidth="1"/>
    <col min="5645" max="5646" width="12.5" style="71" customWidth="1"/>
    <col min="5647" max="5888" width="9.33203125" style="71"/>
    <col min="5889" max="5889" width="14.83203125" style="71" customWidth="1"/>
    <col min="5890" max="5890" width="33.33203125" style="71" customWidth="1"/>
    <col min="5891" max="5892" width="12" style="71" customWidth="1"/>
    <col min="5893" max="5894" width="12.5" style="71" customWidth="1"/>
    <col min="5895" max="5896" width="11.33203125" style="71" customWidth="1"/>
    <col min="5897" max="5898" width="12.5" style="71" customWidth="1"/>
    <col min="5899" max="5900" width="11.33203125" style="71" customWidth="1"/>
    <col min="5901" max="5902" width="12.5" style="71" customWidth="1"/>
    <col min="5903" max="6144" width="9.33203125" style="71"/>
    <col min="6145" max="6145" width="14.83203125" style="71" customWidth="1"/>
    <col min="6146" max="6146" width="33.33203125" style="71" customWidth="1"/>
    <col min="6147" max="6148" width="12" style="71" customWidth="1"/>
    <col min="6149" max="6150" width="12.5" style="71" customWidth="1"/>
    <col min="6151" max="6152" width="11.33203125" style="71" customWidth="1"/>
    <col min="6153" max="6154" width="12.5" style="71" customWidth="1"/>
    <col min="6155" max="6156" width="11.33203125" style="71" customWidth="1"/>
    <col min="6157" max="6158" width="12.5" style="71" customWidth="1"/>
    <col min="6159" max="6400" width="9.33203125" style="71"/>
    <col min="6401" max="6401" width="14.83203125" style="71" customWidth="1"/>
    <col min="6402" max="6402" width="33.33203125" style="71" customWidth="1"/>
    <col min="6403" max="6404" width="12" style="71" customWidth="1"/>
    <col min="6405" max="6406" width="12.5" style="71" customWidth="1"/>
    <col min="6407" max="6408" width="11.33203125" style="71" customWidth="1"/>
    <col min="6409" max="6410" width="12.5" style="71" customWidth="1"/>
    <col min="6411" max="6412" width="11.33203125" style="71" customWidth="1"/>
    <col min="6413" max="6414" width="12.5" style="71" customWidth="1"/>
    <col min="6415" max="6656" width="9.33203125" style="71"/>
    <col min="6657" max="6657" width="14.83203125" style="71" customWidth="1"/>
    <col min="6658" max="6658" width="33.33203125" style="71" customWidth="1"/>
    <col min="6659" max="6660" width="12" style="71" customWidth="1"/>
    <col min="6661" max="6662" width="12.5" style="71" customWidth="1"/>
    <col min="6663" max="6664" width="11.33203125" style="71" customWidth="1"/>
    <col min="6665" max="6666" width="12.5" style="71" customWidth="1"/>
    <col min="6667" max="6668" width="11.33203125" style="71" customWidth="1"/>
    <col min="6669" max="6670" width="12.5" style="71" customWidth="1"/>
    <col min="6671" max="6912" width="9.33203125" style="71"/>
    <col min="6913" max="6913" width="14.83203125" style="71" customWidth="1"/>
    <col min="6914" max="6914" width="33.33203125" style="71" customWidth="1"/>
    <col min="6915" max="6916" width="12" style="71" customWidth="1"/>
    <col min="6917" max="6918" width="12.5" style="71" customWidth="1"/>
    <col min="6919" max="6920" width="11.33203125" style="71" customWidth="1"/>
    <col min="6921" max="6922" width="12.5" style="71" customWidth="1"/>
    <col min="6923" max="6924" width="11.33203125" style="71" customWidth="1"/>
    <col min="6925" max="6926" width="12.5" style="71" customWidth="1"/>
    <col min="6927" max="7168" width="9.33203125" style="71"/>
    <col min="7169" max="7169" width="14.83203125" style="71" customWidth="1"/>
    <col min="7170" max="7170" width="33.33203125" style="71" customWidth="1"/>
    <col min="7171" max="7172" width="12" style="71" customWidth="1"/>
    <col min="7173" max="7174" width="12.5" style="71" customWidth="1"/>
    <col min="7175" max="7176" width="11.33203125" style="71" customWidth="1"/>
    <col min="7177" max="7178" width="12.5" style="71" customWidth="1"/>
    <col min="7179" max="7180" width="11.33203125" style="71" customWidth="1"/>
    <col min="7181" max="7182" width="12.5" style="71" customWidth="1"/>
    <col min="7183" max="7424" width="9.33203125" style="71"/>
    <col min="7425" max="7425" width="14.83203125" style="71" customWidth="1"/>
    <col min="7426" max="7426" width="33.33203125" style="71" customWidth="1"/>
    <col min="7427" max="7428" width="12" style="71" customWidth="1"/>
    <col min="7429" max="7430" width="12.5" style="71" customWidth="1"/>
    <col min="7431" max="7432" width="11.33203125" style="71" customWidth="1"/>
    <col min="7433" max="7434" width="12.5" style="71" customWidth="1"/>
    <col min="7435" max="7436" width="11.33203125" style="71" customWidth="1"/>
    <col min="7437" max="7438" width="12.5" style="71" customWidth="1"/>
    <col min="7439" max="7680" width="9.33203125" style="71"/>
    <col min="7681" max="7681" width="14.83203125" style="71" customWidth="1"/>
    <col min="7682" max="7682" width="33.33203125" style="71" customWidth="1"/>
    <col min="7683" max="7684" width="12" style="71" customWidth="1"/>
    <col min="7685" max="7686" width="12.5" style="71" customWidth="1"/>
    <col min="7687" max="7688" width="11.33203125" style="71" customWidth="1"/>
    <col min="7689" max="7690" width="12.5" style="71" customWidth="1"/>
    <col min="7691" max="7692" width="11.33203125" style="71" customWidth="1"/>
    <col min="7693" max="7694" width="12.5" style="71" customWidth="1"/>
    <col min="7695" max="7936" width="9.33203125" style="71"/>
    <col min="7937" max="7937" width="14.83203125" style="71" customWidth="1"/>
    <col min="7938" max="7938" width="33.33203125" style="71" customWidth="1"/>
    <col min="7939" max="7940" width="12" style="71" customWidth="1"/>
    <col min="7941" max="7942" width="12.5" style="71" customWidth="1"/>
    <col min="7943" max="7944" width="11.33203125" style="71" customWidth="1"/>
    <col min="7945" max="7946" width="12.5" style="71" customWidth="1"/>
    <col min="7947" max="7948" width="11.33203125" style="71" customWidth="1"/>
    <col min="7949" max="7950" width="12.5" style="71" customWidth="1"/>
    <col min="7951" max="8192" width="9.33203125" style="71"/>
    <col min="8193" max="8193" width="14.83203125" style="71" customWidth="1"/>
    <col min="8194" max="8194" width="33.33203125" style="71" customWidth="1"/>
    <col min="8195" max="8196" width="12" style="71" customWidth="1"/>
    <col min="8197" max="8198" width="12.5" style="71" customWidth="1"/>
    <col min="8199" max="8200" width="11.33203125" style="71" customWidth="1"/>
    <col min="8201" max="8202" width="12.5" style="71" customWidth="1"/>
    <col min="8203" max="8204" width="11.33203125" style="71" customWidth="1"/>
    <col min="8205" max="8206" width="12.5" style="71" customWidth="1"/>
    <col min="8207" max="8448" width="9.33203125" style="71"/>
    <col min="8449" max="8449" width="14.83203125" style="71" customWidth="1"/>
    <col min="8450" max="8450" width="33.33203125" style="71" customWidth="1"/>
    <col min="8451" max="8452" width="12" style="71" customWidth="1"/>
    <col min="8453" max="8454" width="12.5" style="71" customWidth="1"/>
    <col min="8455" max="8456" width="11.33203125" style="71" customWidth="1"/>
    <col min="8457" max="8458" width="12.5" style="71" customWidth="1"/>
    <col min="8459" max="8460" width="11.33203125" style="71" customWidth="1"/>
    <col min="8461" max="8462" width="12.5" style="71" customWidth="1"/>
    <col min="8463" max="8704" width="9.33203125" style="71"/>
    <col min="8705" max="8705" width="14.83203125" style="71" customWidth="1"/>
    <col min="8706" max="8706" width="33.33203125" style="71" customWidth="1"/>
    <col min="8707" max="8708" width="12" style="71" customWidth="1"/>
    <col min="8709" max="8710" width="12.5" style="71" customWidth="1"/>
    <col min="8711" max="8712" width="11.33203125" style="71" customWidth="1"/>
    <col min="8713" max="8714" width="12.5" style="71" customWidth="1"/>
    <col min="8715" max="8716" width="11.33203125" style="71" customWidth="1"/>
    <col min="8717" max="8718" width="12.5" style="71" customWidth="1"/>
    <col min="8719" max="8960" width="9.33203125" style="71"/>
    <col min="8961" max="8961" width="14.83203125" style="71" customWidth="1"/>
    <col min="8962" max="8962" width="33.33203125" style="71" customWidth="1"/>
    <col min="8963" max="8964" width="12" style="71" customWidth="1"/>
    <col min="8965" max="8966" width="12.5" style="71" customWidth="1"/>
    <col min="8967" max="8968" width="11.33203125" style="71" customWidth="1"/>
    <col min="8969" max="8970" width="12.5" style="71" customWidth="1"/>
    <col min="8971" max="8972" width="11.33203125" style="71" customWidth="1"/>
    <col min="8973" max="8974" width="12.5" style="71" customWidth="1"/>
    <col min="8975" max="9216" width="9.33203125" style="71"/>
    <col min="9217" max="9217" width="14.83203125" style="71" customWidth="1"/>
    <col min="9218" max="9218" width="33.33203125" style="71" customWidth="1"/>
    <col min="9219" max="9220" width="12" style="71" customWidth="1"/>
    <col min="9221" max="9222" width="12.5" style="71" customWidth="1"/>
    <col min="9223" max="9224" width="11.33203125" style="71" customWidth="1"/>
    <col min="9225" max="9226" width="12.5" style="71" customWidth="1"/>
    <col min="9227" max="9228" width="11.33203125" style="71" customWidth="1"/>
    <col min="9229" max="9230" width="12.5" style="71" customWidth="1"/>
    <col min="9231" max="9472" width="9.33203125" style="71"/>
    <col min="9473" max="9473" width="14.83203125" style="71" customWidth="1"/>
    <col min="9474" max="9474" width="33.33203125" style="71" customWidth="1"/>
    <col min="9475" max="9476" width="12" style="71" customWidth="1"/>
    <col min="9477" max="9478" width="12.5" style="71" customWidth="1"/>
    <col min="9479" max="9480" width="11.33203125" style="71" customWidth="1"/>
    <col min="9481" max="9482" width="12.5" style="71" customWidth="1"/>
    <col min="9483" max="9484" width="11.33203125" style="71" customWidth="1"/>
    <col min="9485" max="9486" width="12.5" style="71" customWidth="1"/>
    <col min="9487" max="9728" width="9.33203125" style="71"/>
    <col min="9729" max="9729" width="14.83203125" style="71" customWidth="1"/>
    <col min="9730" max="9730" width="33.33203125" style="71" customWidth="1"/>
    <col min="9731" max="9732" width="12" style="71" customWidth="1"/>
    <col min="9733" max="9734" width="12.5" style="71" customWidth="1"/>
    <col min="9735" max="9736" width="11.33203125" style="71" customWidth="1"/>
    <col min="9737" max="9738" width="12.5" style="71" customWidth="1"/>
    <col min="9739" max="9740" width="11.33203125" style="71" customWidth="1"/>
    <col min="9741" max="9742" width="12.5" style="71" customWidth="1"/>
    <col min="9743" max="9984" width="9.33203125" style="71"/>
    <col min="9985" max="9985" width="14.83203125" style="71" customWidth="1"/>
    <col min="9986" max="9986" width="33.33203125" style="71" customWidth="1"/>
    <col min="9987" max="9988" width="12" style="71" customWidth="1"/>
    <col min="9989" max="9990" width="12.5" style="71" customWidth="1"/>
    <col min="9991" max="9992" width="11.33203125" style="71" customWidth="1"/>
    <col min="9993" max="9994" width="12.5" style="71" customWidth="1"/>
    <col min="9995" max="9996" width="11.33203125" style="71" customWidth="1"/>
    <col min="9997" max="9998" width="12.5" style="71" customWidth="1"/>
    <col min="9999" max="10240" width="9.33203125" style="71"/>
    <col min="10241" max="10241" width="14.83203125" style="71" customWidth="1"/>
    <col min="10242" max="10242" width="33.33203125" style="71" customWidth="1"/>
    <col min="10243" max="10244" width="12" style="71" customWidth="1"/>
    <col min="10245" max="10246" width="12.5" style="71" customWidth="1"/>
    <col min="10247" max="10248" width="11.33203125" style="71" customWidth="1"/>
    <col min="10249" max="10250" width="12.5" style="71" customWidth="1"/>
    <col min="10251" max="10252" width="11.33203125" style="71" customWidth="1"/>
    <col min="10253" max="10254" width="12.5" style="71" customWidth="1"/>
    <col min="10255" max="10496" width="9.33203125" style="71"/>
    <col min="10497" max="10497" width="14.83203125" style="71" customWidth="1"/>
    <col min="10498" max="10498" width="33.33203125" style="71" customWidth="1"/>
    <col min="10499" max="10500" width="12" style="71" customWidth="1"/>
    <col min="10501" max="10502" width="12.5" style="71" customWidth="1"/>
    <col min="10503" max="10504" width="11.33203125" style="71" customWidth="1"/>
    <col min="10505" max="10506" width="12.5" style="71" customWidth="1"/>
    <col min="10507" max="10508" width="11.33203125" style="71" customWidth="1"/>
    <col min="10509" max="10510" width="12.5" style="71" customWidth="1"/>
    <col min="10511" max="10752" width="9.33203125" style="71"/>
    <col min="10753" max="10753" width="14.83203125" style="71" customWidth="1"/>
    <col min="10754" max="10754" width="33.33203125" style="71" customWidth="1"/>
    <col min="10755" max="10756" width="12" style="71" customWidth="1"/>
    <col min="10757" max="10758" width="12.5" style="71" customWidth="1"/>
    <col min="10759" max="10760" width="11.33203125" style="71" customWidth="1"/>
    <col min="10761" max="10762" width="12.5" style="71" customWidth="1"/>
    <col min="10763" max="10764" width="11.33203125" style="71" customWidth="1"/>
    <col min="10765" max="10766" width="12.5" style="71" customWidth="1"/>
    <col min="10767" max="11008" width="9.33203125" style="71"/>
    <col min="11009" max="11009" width="14.83203125" style="71" customWidth="1"/>
    <col min="11010" max="11010" width="33.33203125" style="71" customWidth="1"/>
    <col min="11011" max="11012" width="12" style="71" customWidth="1"/>
    <col min="11013" max="11014" width="12.5" style="71" customWidth="1"/>
    <col min="11015" max="11016" width="11.33203125" style="71" customWidth="1"/>
    <col min="11017" max="11018" width="12.5" style="71" customWidth="1"/>
    <col min="11019" max="11020" width="11.33203125" style="71" customWidth="1"/>
    <col min="11021" max="11022" width="12.5" style="71" customWidth="1"/>
    <col min="11023" max="11264" width="9.33203125" style="71"/>
    <col min="11265" max="11265" width="14.83203125" style="71" customWidth="1"/>
    <col min="11266" max="11266" width="33.33203125" style="71" customWidth="1"/>
    <col min="11267" max="11268" width="12" style="71" customWidth="1"/>
    <col min="11269" max="11270" width="12.5" style="71" customWidth="1"/>
    <col min="11271" max="11272" width="11.33203125" style="71" customWidth="1"/>
    <col min="11273" max="11274" width="12.5" style="71" customWidth="1"/>
    <col min="11275" max="11276" width="11.33203125" style="71" customWidth="1"/>
    <col min="11277" max="11278" width="12.5" style="71" customWidth="1"/>
    <col min="11279" max="11520" width="9.33203125" style="71"/>
    <col min="11521" max="11521" width="14.83203125" style="71" customWidth="1"/>
    <col min="11522" max="11522" width="33.33203125" style="71" customWidth="1"/>
    <col min="11523" max="11524" width="12" style="71" customWidth="1"/>
    <col min="11525" max="11526" width="12.5" style="71" customWidth="1"/>
    <col min="11527" max="11528" width="11.33203125" style="71" customWidth="1"/>
    <col min="11529" max="11530" width="12.5" style="71" customWidth="1"/>
    <col min="11531" max="11532" width="11.33203125" style="71" customWidth="1"/>
    <col min="11533" max="11534" width="12.5" style="71" customWidth="1"/>
    <col min="11535" max="11776" width="9.33203125" style="71"/>
    <col min="11777" max="11777" width="14.83203125" style="71" customWidth="1"/>
    <col min="11778" max="11778" width="33.33203125" style="71" customWidth="1"/>
    <col min="11779" max="11780" width="12" style="71" customWidth="1"/>
    <col min="11781" max="11782" width="12.5" style="71" customWidth="1"/>
    <col min="11783" max="11784" width="11.33203125" style="71" customWidth="1"/>
    <col min="11785" max="11786" width="12.5" style="71" customWidth="1"/>
    <col min="11787" max="11788" width="11.33203125" style="71" customWidth="1"/>
    <col min="11789" max="11790" width="12.5" style="71" customWidth="1"/>
    <col min="11791" max="12032" width="9.33203125" style="71"/>
    <col min="12033" max="12033" width="14.83203125" style="71" customWidth="1"/>
    <col min="12034" max="12034" width="33.33203125" style="71" customWidth="1"/>
    <col min="12035" max="12036" width="12" style="71" customWidth="1"/>
    <col min="12037" max="12038" width="12.5" style="71" customWidth="1"/>
    <col min="12039" max="12040" width="11.33203125" style="71" customWidth="1"/>
    <col min="12041" max="12042" width="12.5" style="71" customWidth="1"/>
    <col min="12043" max="12044" width="11.33203125" style="71" customWidth="1"/>
    <col min="12045" max="12046" width="12.5" style="71" customWidth="1"/>
    <col min="12047" max="12288" width="9.33203125" style="71"/>
    <col min="12289" max="12289" width="14.83203125" style="71" customWidth="1"/>
    <col min="12290" max="12290" width="33.33203125" style="71" customWidth="1"/>
    <col min="12291" max="12292" width="12" style="71" customWidth="1"/>
    <col min="12293" max="12294" width="12.5" style="71" customWidth="1"/>
    <col min="12295" max="12296" width="11.33203125" style="71" customWidth="1"/>
    <col min="12297" max="12298" width="12.5" style="71" customWidth="1"/>
    <col min="12299" max="12300" width="11.33203125" style="71" customWidth="1"/>
    <col min="12301" max="12302" width="12.5" style="71" customWidth="1"/>
    <col min="12303" max="12544" width="9.33203125" style="71"/>
    <col min="12545" max="12545" width="14.83203125" style="71" customWidth="1"/>
    <col min="12546" max="12546" width="33.33203125" style="71" customWidth="1"/>
    <col min="12547" max="12548" width="12" style="71" customWidth="1"/>
    <col min="12549" max="12550" width="12.5" style="71" customWidth="1"/>
    <col min="12551" max="12552" width="11.33203125" style="71" customWidth="1"/>
    <col min="12553" max="12554" width="12.5" style="71" customWidth="1"/>
    <col min="12555" max="12556" width="11.33203125" style="71" customWidth="1"/>
    <col min="12557" max="12558" width="12.5" style="71" customWidth="1"/>
    <col min="12559" max="12800" width="9.33203125" style="71"/>
    <col min="12801" max="12801" width="14.83203125" style="71" customWidth="1"/>
    <col min="12802" max="12802" width="33.33203125" style="71" customWidth="1"/>
    <col min="12803" max="12804" width="12" style="71" customWidth="1"/>
    <col min="12805" max="12806" width="12.5" style="71" customWidth="1"/>
    <col min="12807" max="12808" width="11.33203125" style="71" customWidth="1"/>
    <col min="12809" max="12810" width="12.5" style="71" customWidth="1"/>
    <col min="12811" max="12812" width="11.33203125" style="71" customWidth="1"/>
    <col min="12813" max="12814" width="12.5" style="71" customWidth="1"/>
    <col min="12815" max="13056" width="9.33203125" style="71"/>
    <col min="13057" max="13057" width="14.83203125" style="71" customWidth="1"/>
    <col min="13058" max="13058" width="33.33203125" style="71" customWidth="1"/>
    <col min="13059" max="13060" width="12" style="71" customWidth="1"/>
    <col min="13061" max="13062" width="12.5" style="71" customWidth="1"/>
    <col min="13063" max="13064" width="11.33203125" style="71" customWidth="1"/>
    <col min="13065" max="13066" width="12.5" style="71" customWidth="1"/>
    <col min="13067" max="13068" width="11.33203125" style="71" customWidth="1"/>
    <col min="13069" max="13070" width="12.5" style="71" customWidth="1"/>
    <col min="13071" max="13312" width="9.33203125" style="71"/>
    <col min="13313" max="13313" width="14.83203125" style="71" customWidth="1"/>
    <col min="13314" max="13314" width="33.33203125" style="71" customWidth="1"/>
    <col min="13315" max="13316" width="12" style="71" customWidth="1"/>
    <col min="13317" max="13318" width="12.5" style="71" customWidth="1"/>
    <col min="13319" max="13320" width="11.33203125" style="71" customWidth="1"/>
    <col min="13321" max="13322" width="12.5" style="71" customWidth="1"/>
    <col min="13323" max="13324" width="11.33203125" style="71" customWidth="1"/>
    <col min="13325" max="13326" width="12.5" style="71" customWidth="1"/>
    <col min="13327" max="13568" width="9.33203125" style="71"/>
    <col min="13569" max="13569" width="14.83203125" style="71" customWidth="1"/>
    <col min="13570" max="13570" width="33.33203125" style="71" customWidth="1"/>
    <col min="13571" max="13572" width="12" style="71" customWidth="1"/>
    <col min="13573" max="13574" width="12.5" style="71" customWidth="1"/>
    <col min="13575" max="13576" width="11.33203125" style="71" customWidth="1"/>
    <col min="13577" max="13578" width="12.5" style="71" customWidth="1"/>
    <col min="13579" max="13580" width="11.33203125" style="71" customWidth="1"/>
    <col min="13581" max="13582" width="12.5" style="71" customWidth="1"/>
    <col min="13583" max="13824" width="9.33203125" style="71"/>
    <col min="13825" max="13825" width="14.83203125" style="71" customWidth="1"/>
    <col min="13826" max="13826" width="33.33203125" style="71" customWidth="1"/>
    <col min="13827" max="13828" width="12" style="71" customWidth="1"/>
    <col min="13829" max="13830" width="12.5" style="71" customWidth="1"/>
    <col min="13831" max="13832" width="11.33203125" style="71" customWidth="1"/>
    <col min="13833" max="13834" width="12.5" style="71" customWidth="1"/>
    <col min="13835" max="13836" width="11.33203125" style="71" customWidth="1"/>
    <col min="13837" max="13838" width="12.5" style="71" customWidth="1"/>
    <col min="13839" max="14080" width="9.33203125" style="71"/>
    <col min="14081" max="14081" width="14.83203125" style="71" customWidth="1"/>
    <col min="14082" max="14082" width="33.33203125" style="71" customWidth="1"/>
    <col min="14083" max="14084" width="12" style="71" customWidth="1"/>
    <col min="14085" max="14086" width="12.5" style="71" customWidth="1"/>
    <col min="14087" max="14088" width="11.33203125" style="71" customWidth="1"/>
    <col min="14089" max="14090" width="12.5" style="71" customWidth="1"/>
    <col min="14091" max="14092" width="11.33203125" style="71" customWidth="1"/>
    <col min="14093" max="14094" width="12.5" style="71" customWidth="1"/>
    <col min="14095" max="14336" width="9.33203125" style="71"/>
    <col min="14337" max="14337" width="14.83203125" style="71" customWidth="1"/>
    <col min="14338" max="14338" width="33.33203125" style="71" customWidth="1"/>
    <col min="14339" max="14340" width="12" style="71" customWidth="1"/>
    <col min="14341" max="14342" width="12.5" style="71" customWidth="1"/>
    <col min="14343" max="14344" width="11.33203125" style="71" customWidth="1"/>
    <col min="14345" max="14346" width="12.5" style="71" customWidth="1"/>
    <col min="14347" max="14348" width="11.33203125" style="71" customWidth="1"/>
    <col min="14349" max="14350" width="12.5" style="71" customWidth="1"/>
    <col min="14351" max="14592" width="9.33203125" style="71"/>
    <col min="14593" max="14593" width="14.83203125" style="71" customWidth="1"/>
    <col min="14594" max="14594" width="33.33203125" style="71" customWidth="1"/>
    <col min="14595" max="14596" width="12" style="71" customWidth="1"/>
    <col min="14597" max="14598" width="12.5" style="71" customWidth="1"/>
    <col min="14599" max="14600" width="11.33203125" style="71" customWidth="1"/>
    <col min="14601" max="14602" width="12.5" style="71" customWidth="1"/>
    <col min="14603" max="14604" width="11.33203125" style="71" customWidth="1"/>
    <col min="14605" max="14606" width="12.5" style="71" customWidth="1"/>
    <col min="14607" max="14848" width="9.33203125" style="71"/>
    <col min="14849" max="14849" width="14.83203125" style="71" customWidth="1"/>
    <col min="14850" max="14850" width="33.33203125" style="71" customWidth="1"/>
    <col min="14851" max="14852" width="12" style="71" customWidth="1"/>
    <col min="14853" max="14854" width="12.5" style="71" customWidth="1"/>
    <col min="14855" max="14856" width="11.33203125" style="71" customWidth="1"/>
    <col min="14857" max="14858" width="12.5" style="71" customWidth="1"/>
    <col min="14859" max="14860" width="11.33203125" style="71" customWidth="1"/>
    <col min="14861" max="14862" width="12.5" style="71" customWidth="1"/>
    <col min="14863" max="15104" width="9.33203125" style="71"/>
    <col min="15105" max="15105" width="14.83203125" style="71" customWidth="1"/>
    <col min="15106" max="15106" width="33.33203125" style="71" customWidth="1"/>
    <col min="15107" max="15108" width="12" style="71" customWidth="1"/>
    <col min="15109" max="15110" width="12.5" style="71" customWidth="1"/>
    <col min="15111" max="15112" width="11.33203125" style="71" customWidth="1"/>
    <col min="15113" max="15114" width="12.5" style="71" customWidth="1"/>
    <col min="15115" max="15116" width="11.33203125" style="71" customWidth="1"/>
    <col min="15117" max="15118" width="12.5" style="71" customWidth="1"/>
    <col min="15119" max="15360" width="9.33203125" style="71"/>
    <col min="15361" max="15361" width="14.83203125" style="71" customWidth="1"/>
    <col min="15362" max="15362" width="33.33203125" style="71" customWidth="1"/>
    <col min="15363" max="15364" width="12" style="71" customWidth="1"/>
    <col min="15365" max="15366" width="12.5" style="71" customWidth="1"/>
    <col min="15367" max="15368" width="11.33203125" style="71" customWidth="1"/>
    <col min="15369" max="15370" width="12.5" style="71" customWidth="1"/>
    <col min="15371" max="15372" width="11.33203125" style="71" customWidth="1"/>
    <col min="15373" max="15374" width="12.5" style="71" customWidth="1"/>
    <col min="15375" max="15616" width="9.33203125" style="71"/>
    <col min="15617" max="15617" width="14.83203125" style="71" customWidth="1"/>
    <col min="15618" max="15618" width="33.33203125" style="71" customWidth="1"/>
    <col min="15619" max="15620" width="12" style="71" customWidth="1"/>
    <col min="15621" max="15622" width="12.5" style="71" customWidth="1"/>
    <col min="15623" max="15624" width="11.33203125" style="71" customWidth="1"/>
    <col min="15625" max="15626" width="12.5" style="71" customWidth="1"/>
    <col min="15627" max="15628" width="11.33203125" style="71" customWidth="1"/>
    <col min="15629" max="15630" width="12.5" style="71" customWidth="1"/>
    <col min="15631" max="15872" width="9.33203125" style="71"/>
    <col min="15873" max="15873" width="14.83203125" style="71" customWidth="1"/>
    <col min="15874" max="15874" width="33.33203125" style="71" customWidth="1"/>
    <col min="15875" max="15876" width="12" style="71" customWidth="1"/>
    <col min="15877" max="15878" width="12.5" style="71" customWidth="1"/>
    <col min="15879" max="15880" width="11.33203125" style="71" customWidth="1"/>
    <col min="15881" max="15882" width="12.5" style="71" customWidth="1"/>
    <col min="15883" max="15884" width="11.33203125" style="71" customWidth="1"/>
    <col min="15885" max="15886" width="12.5" style="71" customWidth="1"/>
    <col min="15887" max="16128" width="9.33203125" style="71"/>
    <col min="16129" max="16129" width="14.83203125" style="71" customWidth="1"/>
    <col min="16130" max="16130" width="33.33203125" style="71" customWidth="1"/>
    <col min="16131" max="16132" width="12" style="71" customWidth="1"/>
    <col min="16133" max="16134" width="12.5" style="71" customWidth="1"/>
    <col min="16135" max="16136" width="11.33203125" style="71" customWidth="1"/>
    <col min="16137" max="16138" width="12.5" style="71" customWidth="1"/>
    <col min="16139" max="16140" width="11.33203125" style="71" customWidth="1"/>
    <col min="16141" max="16142" width="12.5" style="71" customWidth="1"/>
    <col min="16143" max="16384" width="9.33203125" style="71"/>
  </cols>
  <sheetData>
    <row r="1" spans="1:15" s="69" customFormat="1" ht="23.25" customHeight="1" thickBot="1" x14ac:dyDescent="0.55000000000000004">
      <c r="A1" s="122" t="s">
        <v>252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O1" s="70"/>
    </row>
    <row r="2" spans="1:15" ht="27.75" customHeight="1" x14ac:dyDescent="0.45">
      <c r="A2" s="138" t="s">
        <v>195</v>
      </c>
      <c r="B2" s="139"/>
      <c r="C2" s="142" t="s">
        <v>196</v>
      </c>
      <c r="D2" s="143"/>
      <c r="E2" s="143"/>
      <c r="F2" s="144"/>
      <c r="G2" s="142" t="s">
        <v>217</v>
      </c>
      <c r="H2" s="143"/>
      <c r="I2" s="143"/>
      <c r="J2" s="144"/>
      <c r="K2" s="142" t="s">
        <v>198</v>
      </c>
      <c r="L2" s="143"/>
      <c r="M2" s="143"/>
      <c r="N2" s="144"/>
    </row>
    <row r="3" spans="1:15" ht="41.25" customHeight="1" thickBot="1" x14ac:dyDescent="0.5">
      <c r="A3" s="140"/>
      <c r="B3" s="141"/>
      <c r="C3" s="111">
        <v>2562</v>
      </c>
      <c r="D3" s="112">
        <v>2563</v>
      </c>
      <c r="E3" s="112" t="s">
        <v>218</v>
      </c>
      <c r="F3" s="113" t="s">
        <v>219</v>
      </c>
      <c r="G3" s="112">
        <v>2562</v>
      </c>
      <c r="H3" s="112">
        <v>2563</v>
      </c>
      <c r="I3" s="112" t="s">
        <v>218</v>
      </c>
      <c r="J3" s="113" t="s">
        <v>219</v>
      </c>
      <c r="K3" s="112">
        <v>2562</v>
      </c>
      <c r="L3" s="112">
        <v>2563</v>
      </c>
      <c r="M3" s="112" t="s">
        <v>218</v>
      </c>
      <c r="N3" s="113" t="s">
        <v>219</v>
      </c>
    </row>
    <row r="4" spans="1:15" s="72" customFormat="1" x14ac:dyDescent="0.45">
      <c r="A4" s="123" t="s">
        <v>220</v>
      </c>
      <c r="B4" s="124"/>
      <c r="C4" s="125">
        <f>+C5+C23</f>
        <v>3038943</v>
      </c>
      <c r="D4" s="126">
        <f>+D5+D23</f>
        <v>2638466</v>
      </c>
      <c r="E4" s="127">
        <f>+D4-C4</f>
        <v>-400477</v>
      </c>
      <c r="F4" s="128">
        <f>+E4/C4*100</f>
        <v>-13.178167540490229</v>
      </c>
      <c r="G4" s="129">
        <v>975204</v>
      </c>
      <c r="H4" s="129">
        <v>834835</v>
      </c>
      <c r="I4" s="127">
        <f>+H4-G4</f>
        <v>-140369</v>
      </c>
      <c r="J4" s="128">
        <f>+I4/G4*100</f>
        <v>-14.39380888511532</v>
      </c>
      <c r="K4" s="129">
        <v>2063739</v>
      </c>
      <c r="L4" s="129">
        <v>1803631</v>
      </c>
      <c r="M4" s="127">
        <f>+L4-K4</f>
        <v>-260108</v>
      </c>
      <c r="N4" s="130">
        <f>+M4/K4*100</f>
        <v>-12.603725568010296</v>
      </c>
    </row>
    <row r="5" spans="1:15" s="72" customFormat="1" x14ac:dyDescent="0.45">
      <c r="A5" s="104" t="s">
        <v>221</v>
      </c>
      <c r="B5" s="105"/>
      <c r="C5" s="106">
        <f>SUM(C6:C22)</f>
        <v>2958183</v>
      </c>
      <c r="D5" s="107">
        <f>SUM(D6:D22)</f>
        <v>2561968</v>
      </c>
      <c r="E5" s="108">
        <f t="shared" ref="E5:E31" si="0">+D5-C5</f>
        <v>-396215</v>
      </c>
      <c r="F5" s="109">
        <f t="shared" ref="F5:F31" si="1">+E5/C5*100</f>
        <v>-13.393863733244359</v>
      </c>
      <c r="G5" s="107">
        <v>960625</v>
      </c>
      <c r="H5" s="107">
        <v>815802</v>
      </c>
      <c r="I5" s="108">
        <f t="shared" ref="I5:I30" si="2">+H5-G5</f>
        <v>-144823</v>
      </c>
      <c r="J5" s="109">
        <f t="shared" ref="J5:J30" si="3">+I5/G5*100</f>
        <v>-15.075914118412491</v>
      </c>
      <c r="K5" s="107">
        <v>1997558</v>
      </c>
      <c r="L5" s="107">
        <v>1746166</v>
      </c>
      <c r="M5" s="108">
        <f t="shared" ref="M5:M31" si="4">+L5-K5</f>
        <v>-251392</v>
      </c>
      <c r="N5" s="110">
        <f t="shared" ref="N5:N31" si="5">+M5/K5*100</f>
        <v>-12.58496624378366</v>
      </c>
    </row>
    <row r="6" spans="1:15" ht="18.95" customHeight="1" x14ac:dyDescent="0.45">
      <c r="A6" s="75" t="s">
        <v>222</v>
      </c>
      <c r="B6" s="76"/>
      <c r="C6" s="77">
        <f>+G6+K6</f>
        <v>723301</v>
      </c>
      <c r="D6" s="78">
        <f t="shared" ref="C6:D31" si="6">+H6+L6</f>
        <v>559553</v>
      </c>
      <c r="E6" s="79">
        <f t="shared" si="0"/>
        <v>-163748</v>
      </c>
      <c r="F6" s="80">
        <f t="shared" si="1"/>
        <v>-22.638984323262378</v>
      </c>
      <c r="G6" s="81">
        <v>374302</v>
      </c>
      <c r="H6" s="81">
        <v>292295</v>
      </c>
      <c r="I6" s="79">
        <f t="shared" si="2"/>
        <v>-82007</v>
      </c>
      <c r="J6" s="80">
        <f t="shared" si="3"/>
        <v>-21.909313869549187</v>
      </c>
      <c r="K6" s="81">
        <v>348999</v>
      </c>
      <c r="L6" s="81">
        <v>267258</v>
      </c>
      <c r="M6" s="79">
        <f t="shared" si="4"/>
        <v>-81741</v>
      </c>
      <c r="N6" s="82">
        <f t="shared" si="5"/>
        <v>-23.421557081825451</v>
      </c>
    </row>
    <row r="7" spans="1:15" ht="18.95" customHeight="1" x14ac:dyDescent="0.45">
      <c r="A7" s="75" t="s">
        <v>223</v>
      </c>
      <c r="B7" s="76"/>
      <c r="C7" s="77">
        <f t="shared" si="6"/>
        <v>15912</v>
      </c>
      <c r="D7" s="78">
        <f t="shared" si="6"/>
        <v>28962</v>
      </c>
      <c r="E7" s="79">
        <f t="shared" si="0"/>
        <v>13050</v>
      </c>
      <c r="F7" s="80">
        <f t="shared" si="1"/>
        <v>82.013574660633481</v>
      </c>
      <c r="G7" s="81">
        <v>10934</v>
      </c>
      <c r="H7" s="81">
        <v>16170</v>
      </c>
      <c r="I7" s="79">
        <f t="shared" si="2"/>
        <v>5236</v>
      </c>
      <c r="J7" s="80">
        <f t="shared" si="3"/>
        <v>47.887323943661968</v>
      </c>
      <c r="K7" s="81">
        <v>4978</v>
      </c>
      <c r="L7" s="81">
        <v>12792</v>
      </c>
      <c r="M7" s="79">
        <f t="shared" si="4"/>
        <v>7814</v>
      </c>
      <c r="N7" s="82">
        <f t="shared" si="5"/>
        <v>156.97067095218964</v>
      </c>
    </row>
    <row r="8" spans="1:15" ht="18.95" customHeight="1" x14ac:dyDescent="0.45">
      <c r="A8" s="75" t="s">
        <v>224</v>
      </c>
      <c r="B8" s="76"/>
      <c r="C8" s="77">
        <f t="shared" si="6"/>
        <v>270976</v>
      </c>
      <c r="D8" s="78">
        <f t="shared" si="6"/>
        <v>226399</v>
      </c>
      <c r="E8" s="79">
        <f t="shared" si="0"/>
        <v>-44577</v>
      </c>
      <c r="F8" s="80">
        <f t="shared" si="1"/>
        <v>-16.450534364666982</v>
      </c>
      <c r="G8" s="81">
        <v>89553</v>
      </c>
      <c r="H8" s="81">
        <v>72609</v>
      </c>
      <c r="I8" s="79">
        <f t="shared" si="2"/>
        <v>-16944</v>
      </c>
      <c r="J8" s="80">
        <f t="shared" si="3"/>
        <v>-18.920639174567018</v>
      </c>
      <c r="K8" s="81">
        <v>181423</v>
      </c>
      <c r="L8" s="81">
        <v>153790</v>
      </c>
      <c r="M8" s="79">
        <f t="shared" si="4"/>
        <v>-27633</v>
      </c>
      <c r="N8" s="82">
        <f t="shared" si="5"/>
        <v>-15.231255133031643</v>
      </c>
    </row>
    <row r="9" spans="1:15" ht="18.95" customHeight="1" x14ac:dyDescent="0.45">
      <c r="A9" s="75" t="s">
        <v>225</v>
      </c>
      <c r="B9" s="76"/>
      <c r="C9" s="77">
        <f t="shared" si="6"/>
        <v>71</v>
      </c>
      <c r="D9" s="78">
        <f t="shared" si="6"/>
        <v>69</v>
      </c>
      <c r="E9" s="79">
        <f t="shared" si="0"/>
        <v>-2</v>
      </c>
      <c r="F9" s="80">
        <f t="shared" si="1"/>
        <v>-2.8169014084507045</v>
      </c>
      <c r="G9" s="81">
        <v>31</v>
      </c>
      <c r="H9" s="81">
        <v>34</v>
      </c>
      <c r="I9" s="79">
        <f t="shared" si="2"/>
        <v>3</v>
      </c>
      <c r="J9" s="80">
        <f t="shared" si="3"/>
        <v>9.67741935483871</v>
      </c>
      <c r="K9" s="81">
        <v>40</v>
      </c>
      <c r="L9" s="81">
        <v>35</v>
      </c>
      <c r="M9" s="79">
        <f t="shared" si="4"/>
        <v>-5</v>
      </c>
      <c r="N9" s="82">
        <f t="shared" si="5"/>
        <v>-12.5</v>
      </c>
    </row>
    <row r="10" spans="1:15" ht="18.95" customHeight="1" x14ac:dyDescent="0.45">
      <c r="A10" s="75" t="s">
        <v>226</v>
      </c>
      <c r="B10" s="76"/>
      <c r="C10" s="77">
        <f t="shared" si="6"/>
        <v>0</v>
      </c>
      <c r="D10" s="78">
        <f t="shared" si="6"/>
        <v>0</v>
      </c>
      <c r="E10" s="83">
        <f t="shared" si="0"/>
        <v>0</v>
      </c>
      <c r="F10" s="84">
        <v>0</v>
      </c>
      <c r="G10" s="81">
        <v>0</v>
      </c>
      <c r="H10" s="81">
        <v>0</v>
      </c>
      <c r="I10" s="83">
        <f t="shared" si="2"/>
        <v>0</v>
      </c>
      <c r="J10" s="84">
        <v>0</v>
      </c>
      <c r="K10" s="81">
        <v>0</v>
      </c>
      <c r="L10" s="81">
        <v>0</v>
      </c>
      <c r="M10" s="83">
        <f t="shared" si="4"/>
        <v>0</v>
      </c>
      <c r="N10" s="84">
        <v>0</v>
      </c>
    </row>
    <row r="11" spans="1:15" ht="18.95" customHeight="1" x14ac:dyDescent="0.45">
      <c r="A11" s="75" t="s">
        <v>227</v>
      </c>
      <c r="B11" s="76"/>
      <c r="C11" s="77">
        <f t="shared" si="6"/>
        <v>7956</v>
      </c>
      <c r="D11" s="78">
        <f t="shared" si="6"/>
        <v>3674</v>
      </c>
      <c r="E11" s="79">
        <f t="shared" si="0"/>
        <v>-4282</v>
      </c>
      <c r="F11" s="80">
        <f t="shared" si="1"/>
        <v>-53.821015585721469</v>
      </c>
      <c r="G11" s="81">
        <v>7785</v>
      </c>
      <c r="H11" s="81">
        <v>3567</v>
      </c>
      <c r="I11" s="79">
        <f t="shared" si="2"/>
        <v>-4218</v>
      </c>
      <c r="J11" s="80">
        <f t="shared" si="3"/>
        <v>-54.181117533718691</v>
      </c>
      <c r="K11" s="81">
        <v>171</v>
      </c>
      <c r="L11" s="81">
        <v>107</v>
      </c>
      <c r="M11" s="79">
        <f t="shared" si="4"/>
        <v>-64</v>
      </c>
      <c r="N11" s="82">
        <f t="shared" si="5"/>
        <v>-37.42690058479532</v>
      </c>
    </row>
    <row r="12" spans="1:15" ht="18.95" customHeight="1" x14ac:dyDescent="0.45">
      <c r="A12" s="75" t="s">
        <v>228</v>
      </c>
      <c r="B12" s="76"/>
      <c r="C12" s="77">
        <f t="shared" si="6"/>
        <v>24</v>
      </c>
      <c r="D12" s="78">
        <f t="shared" si="6"/>
        <v>8</v>
      </c>
      <c r="E12" s="79">
        <f t="shared" si="0"/>
        <v>-16</v>
      </c>
      <c r="F12" s="80">
        <f t="shared" si="1"/>
        <v>-66.666666666666657</v>
      </c>
      <c r="G12" s="81">
        <v>21</v>
      </c>
      <c r="H12" s="81">
        <v>6</v>
      </c>
      <c r="I12" s="79">
        <f t="shared" si="2"/>
        <v>-15</v>
      </c>
      <c r="J12" s="80">
        <f t="shared" si="3"/>
        <v>-71.428571428571431</v>
      </c>
      <c r="K12" s="81">
        <v>3</v>
      </c>
      <c r="L12" s="81">
        <v>2</v>
      </c>
      <c r="M12" s="79">
        <f t="shared" si="4"/>
        <v>-1</v>
      </c>
      <c r="N12" s="82">
        <f t="shared" si="5"/>
        <v>-33.333333333333329</v>
      </c>
    </row>
    <row r="13" spans="1:15" ht="18.95" customHeight="1" x14ac:dyDescent="0.45">
      <c r="A13" s="75" t="s">
        <v>229</v>
      </c>
      <c r="B13" s="76"/>
      <c r="C13" s="77">
        <f t="shared" si="6"/>
        <v>145</v>
      </c>
      <c r="D13" s="78">
        <f t="shared" si="6"/>
        <v>194</v>
      </c>
      <c r="E13" s="79">
        <f t="shared" si="0"/>
        <v>49</v>
      </c>
      <c r="F13" s="80">
        <f t="shared" si="1"/>
        <v>33.793103448275865</v>
      </c>
      <c r="G13" s="81">
        <v>18</v>
      </c>
      <c r="H13" s="81">
        <v>93</v>
      </c>
      <c r="I13" s="79">
        <f t="shared" si="2"/>
        <v>75</v>
      </c>
      <c r="J13" s="80">
        <f t="shared" si="3"/>
        <v>416.66666666666669</v>
      </c>
      <c r="K13" s="81">
        <v>127</v>
      </c>
      <c r="L13" s="81">
        <v>101</v>
      </c>
      <c r="M13" s="79">
        <f t="shared" si="4"/>
        <v>-26</v>
      </c>
      <c r="N13" s="82">
        <f t="shared" si="5"/>
        <v>-20.472440944881889</v>
      </c>
    </row>
    <row r="14" spans="1:15" ht="18.95" customHeight="1" x14ac:dyDescent="0.45">
      <c r="A14" s="75" t="s">
        <v>230</v>
      </c>
      <c r="B14" s="76"/>
      <c r="C14" s="77">
        <f t="shared" si="6"/>
        <v>161</v>
      </c>
      <c r="D14" s="78">
        <f t="shared" si="6"/>
        <v>55</v>
      </c>
      <c r="E14" s="79">
        <f t="shared" si="0"/>
        <v>-106</v>
      </c>
      <c r="F14" s="80">
        <f t="shared" si="1"/>
        <v>-65.838509316770185</v>
      </c>
      <c r="G14" s="81">
        <v>45</v>
      </c>
      <c r="H14" s="81">
        <v>17</v>
      </c>
      <c r="I14" s="79">
        <f t="shared" si="2"/>
        <v>-28</v>
      </c>
      <c r="J14" s="80">
        <f t="shared" si="3"/>
        <v>-62.222222222222221</v>
      </c>
      <c r="K14" s="81">
        <v>116</v>
      </c>
      <c r="L14" s="81">
        <v>38</v>
      </c>
      <c r="M14" s="79">
        <f t="shared" si="4"/>
        <v>-78</v>
      </c>
      <c r="N14" s="82">
        <f t="shared" si="5"/>
        <v>-67.241379310344826</v>
      </c>
    </row>
    <row r="15" spans="1:15" ht="18.95" customHeight="1" x14ac:dyDescent="0.45">
      <c r="A15" s="75" t="s">
        <v>231</v>
      </c>
      <c r="B15" s="76"/>
      <c r="C15" s="77">
        <f t="shared" si="6"/>
        <v>409</v>
      </c>
      <c r="D15" s="78">
        <f t="shared" si="6"/>
        <v>163</v>
      </c>
      <c r="E15" s="79">
        <f t="shared" si="0"/>
        <v>-246</v>
      </c>
      <c r="F15" s="80">
        <f t="shared" si="1"/>
        <v>-60.146699266503667</v>
      </c>
      <c r="G15" s="81">
        <v>271</v>
      </c>
      <c r="H15" s="81">
        <v>135</v>
      </c>
      <c r="I15" s="79">
        <f t="shared" si="2"/>
        <v>-136</v>
      </c>
      <c r="J15" s="80">
        <f t="shared" si="3"/>
        <v>-50.184501845018445</v>
      </c>
      <c r="K15" s="81">
        <v>138</v>
      </c>
      <c r="L15" s="81">
        <v>28</v>
      </c>
      <c r="M15" s="79">
        <f t="shared" si="4"/>
        <v>-110</v>
      </c>
      <c r="N15" s="80">
        <f t="shared" si="5"/>
        <v>-79.710144927536234</v>
      </c>
    </row>
    <row r="16" spans="1:15" ht="18.95" customHeight="1" x14ac:dyDescent="0.45">
      <c r="A16" s="75" t="s">
        <v>232</v>
      </c>
      <c r="B16" s="76"/>
      <c r="C16" s="77">
        <f t="shared" si="6"/>
        <v>7</v>
      </c>
      <c r="D16" s="78">
        <f t="shared" si="6"/>
        <v>4</v>
      </c>
      <c r="E16" s="79">
        <f t="shared" si="0"/>
        <v>-3</v>
      </c>
      <c r="F16" s="80">
        <f t="shared" si="1"/>
        <v>-42.857142857142854</v>
      </c>
      <c r="G16" s="81">
        <v>7</v>
      </c>
      <c r="H16" s="81">
        <v>3</v>
      </c>
      <c r="I16" s="79">
        <f t="shared" si="2"/>
        <v>-4</v>
      </c>
      <c r="J16" s="80">
        <f t="shared" si="3"/>
        <v>-57.142857142857139</v>
      </c>
      <c r="K16" s="81">
        <v>0</v>
      </c>
      <c r="L16" s="81">
        <v>1</v>
      </c>
      <c r="M16" s="79">
        <f t="shared" si="4"/>
        <v>1</v>
      </c>
      <c r="N16" s="82">
        <v>100</v>
      </c>
    </row>
    <row r="17" spans="1:14" ht="18.95" customHeight="1" x14ac:dyDescent="0.45">
      <c r="A17" s="85" t="s">
        <v>233</v>
      </c>
      <c r="B17" s="86"/>
      <c r="C17" s="87">
        <f t="shared" si="6"/>
        <v>1876710</v>
      </c>
      <c r="D17" s="88">
        <f t="shared" si="6"/>
        <v>1681437</v>
      </c>
      <c r="E17" s="89">
        <f t="shared" si="0"/>
        <v>-195273</v>
      </c>
      <c r="F17" s="90">
        <f t="shared" si="1"/>
        <v>-10.405070575635021</v>
      </c>
      <c r="G17" s="81">
        <v>463615</v>
      </c>
      <c r="H17" s="81">
        <v>415760</v>
      </c>
      <c r="I17" s="79">
        <f t="shared" si="2"/>
        <v>-47855</v>
      </c>
      <c r="J17" s="80">
        <f t="shared" si="3"/>
        <v>-10.322142294792016</v>
      </c>
      <c r="K17" s="81">
        <v>1413095</v>
      </c>
      <c r="L17" s="81">
        <v>1265677</v>
      </c>
      <c r="M17" s="79">
        <f t="shared" si="4"/>
        <v>-147418</v>
      </c>
      <c r="N17" s="82">
        <f t="shared" si="5"/>
        <v>-10.432278084629838</v>
      </c>
    </row>
    <row r="18" spans="1:14" ht="18.95" customHeight="1" x14ac:dyDescent="0.45">
      <c r="A18" s="91" t="s">
        <v>234</v>
      </c>
      <c r="B18" s="76"/>
      <c r="C18" s="77">
        <f t="shared" si="6"/>
        <v>56191</v>
      </c>
      <c r="D18" s="78">
        <f t="shared" si="6"/>
        <v>56802</v>
      </c>
      <c r="E18" s="79">
        <f t="shared" si="0"/>
        <v>611</v>
      </c>
      <c r="F18" s="80">
        <f t="shared" si="1"/>
        <v>1.0873627449235641</v>
      </c>
      <c r="G18" s="81">
        <v>10575</v>
      </c>
      <c r="H18" s="81">
        <v>12595</v>
      </c>
      <c r="I18" s="79">
        <f t="shared" si="2"/>
        <v>2020</v>
      </c>
      <c r="J18" s="80">
        <f t="shared" si="3"/>
        <v>19.101654846335698</v>
      </c>
      <c r="K18" s="81">
        <v>45616</v>
      </c>
      <c r="L18" s="81">
        <v>44207</v>
      </c>
      <c r="M18" s="79">
        <f t="shared" si="4"/>
        <v>-1409</v>
      </c>
      <c r="N18" s="82">
        <f t="shared" si="5"/>
        <v>-3.0888284812346547</v>
      </c>
    </row>
    <row r="19" spans="1:14" ht="18.95" customHeight="1" x14ac:dyDescent="0.45">
      <c r="A19" s="91" t="s">
        <v>235</v>
      </c>
      <c r="B19" s="76"/>
      <c r="C19" s="77">
        <f t="shared" si="6"/>
        <v>604</v>
      </c>
      <c r="D19" s="78">
        <f t="shared" si="6"/>
        <v>922</v>
      </c>
      <c r="E19" s="79">
        <f t="shared" si="0"/>
        <v>318</v>
      </c>
      <c r="F19" s="80">
        <f t="shared" si="1"/>
        <v>52.649006622516559</v>
      </c>
      <c r="G19" s="81">
        <v>193</v>
      </c>
      <c r="H19" s="81">
        <v>293</v>
      </c>
      <c r="I19" s="79">
        <f t="shared" si="2"/>
        <v>100</v>
      </c>
      <c r="J19" s="80">
        <f t="shared" si="3"/>
        <v>51.813471502590666</v>
      </c>
      <c r="K19" s="81">
        <v>411</v>
      </c>
      <c r="L19" s="81">
        <v>629</v>
      </c>
      <c r="M19" s="79">
        <f t="shared" si="4"/>
        <v>218</v>
      </c>
      <c r="N19" s="82">
        <f t="shared" si="5"/>
        <v>53.041362530413629</v>
      </c>
    </row>
    <row r="20" spans="1:14" ht="18.95" customHeight="1" x14ac:dyDescent="0.45">
      <c r="A20" s="91" t="s">
        <v>236</v>
      </c>
      <c r="B20" s="76"/>
      <c r="C20" s="77">
        <f t="shared" si="6"/>
        <v>668</v>
      </c>
      <c r="D20" s="78">
        <f t="shared" si="6"/>
        <v>392</v>
      </c>
      <c r="E20" s="79">
        <f t="shared" si="0"/>
        <v>-276</v>
      </c>
      <c r="F20" s="80">
        <f t="shared" si="1"/>
        <v>-41.317365269461078</v>
      </c>
      <c r="G20" s="81">
        <v>0</v>
      </c>
      <c r="H20" s="81">
        <v>0</v>
      </c>
      <c r="I20" s="83">
        <f t="shared" si="2"/>
        <v>0</v>
      </c>
      <c r="J20" s="84">
        <v>0</v>
      </c>
      <c r="K20" s="81">
        <v>668</v>
      </c>
      <c r="L20" s="81">
        <v>392</v>
      </c>
      <c r="M20" s="79">
        <f t="shared" si="4"/>
        <v>-276</v>
      </c>
      <c r="N20" s="82">
        <f t="shared" si="5"/>
        <v>-41.317365269461078</v>
      </c>
    </row>
    <row r="21" spans="1:14" ht="18.95" customHeight="1" x14ac:dyDescent="0.45">
      <c r="A21" s="91" t="s">
        <v>237</v>
      </c>
      <c r="B21" s="76"/>
      <c r="C21" s="77">
        <f t="shared" si="6"/>
        <v>950</v>
      </c>
      <c r="D21" s="78">
        <f t="shared" si="6"/>
        <v>1061</v>
      </c>
      <c r="E21" s="79">
        <f t="shared" si="0"/>
        <v>111</v>
      </c>
      <c r="F21" s="80">
        <f t="shared" si="1"/>
        <v>11.684210526315789</v>
      </c>
      <c r="G21" s="81">
        <v>745</v>
      </c>
      <c r="H21" s="81">
        <v>923</v>
      </c>
      <c r="I21" s="79">
        <f t="shared" si="2"/>
        <v>178</v>
      </c>
      <c r="J21" s="80">
        <f t="shared" si="3"/>
        <v>23.892617449664431</v>
      </c>
      <c r="K21" s="81">
        <v>205</v>
      </c>
      <c r="L21" s="81">
        <v>138</v>
      </c>
      <c r="M21" s="79">
        <f t="shared" si="4"/>
        <v>-67</v>
      </c>
      <c r="N21" s="82">
        <f t="shared" si="5"/>
        <v>-32.682926829268297</v>
      </c>
    </row>
    <row r="22" spans="1:14" ht="18.95" customHeight="1" x14ac:dyDescent="0.45">
      <c r="A22" s="91" t="s">
        <v>238</v>
      </c>
      <c r="B22" s="76"/>
      <c r="C22" s="77">
        <f t="shared" si="6"/>
        <v>4098</v>
      </c>
      <c r="D22" s="78">
        <f t="shared" si="6"/>
        <v>2273</v>
      </c>
      <c r="E22" s="79">
        <f t="shared" si="0"/>
        <v>-1825</v>
      </c>
      <c r="F22" s="80">
        <f t="shared" si="1"/>
        <v>-44.533918984870667</v>
      </c>
      <c r="G22" s="81">
        <v>2530</v>
      </c>
      <c r="H22" s="81">
        <v>1302</v>
      </c>
      <c r="I22" s="79">
        <f t="shared" si="2"/>
        <v>-1228</v>
      </c>
      <c r="J22" s="80">
        <f t="shared" si="3"/>
        <v>-48.537549407114625</v>
      </c>
      <c r="K22" s="81">
        <v>1568</v>
      </c>
      <c r="L22" s="81">
        <v>971</v>
      </c>
      <c r="M22" s="79">
        <f t="shared" si="4"/>
        <v>-597</v>
      </c>
      <c r="N22" s="80">
        <f t="shared" si="5"/>
        <v>-38.073979591836739</v>
      </c>
    </row>
    <row r="23" spans="1:14" s="72" customFormat="1" x14ac:dyDescent="0.45">
      <c r="A23" s="104" t="s">
        <v>239</v>
      </c>
      <c r="B23" s="105"/>
      <c r="C23" s="106">
        <f>+C24+C28+C31</f>
        <v>80760</v>
      </c>
      <c r="D23" s="131">
        <f>+D24+D28+D31</f>
        <v>76498</v>
      </c>
      <c r="E23" s="132">
        <f t="shared" si="0"/>
        <v>-4262</v>
      </c>
      <c r="F23" s="133">
        <f t="shared" si="1"/>
        <v>-5.2773650321941554</v>
      </c>
      <c r="G23" s="131">
        <v>14579</v>
      </c>
      <c r="H23" s="131">
        <v>19033</v>
      </c>
      <c r="I23" s="132">
        <f t="shared" si="2"/>
        <v>4454</v>
      </c>
      <c r="J23" s="133">
        <f t="shared" si="3"/>
        <v>30.550792235407094</v>
      </c>
      <c r="K23" s="131">
        <v>66181</v>
      </c>
      <c r="L23" s="131">
        <v>57465</v>
      </c>
      <c r="M23" s="132">
        <f t="shared" si="4"/>
        <v>-8716</v>
      </c>
      <c r="N23" s="110">
        <f t="shared" si="5"/>
        <v>-13.169943035010048</v>
      </c>
    </row>
    <row r="24" spans="1:14" ht="20.100000000000001" customHeight="1" x14ac:dyDescent="0.45">
      <c r="A24" s="114" t="s">
        <v>240</v>
      </c>
      <c r="B24" s="115"/>
      <c r="C24" s="116">
        <f>SUM(C25:C27)</f>
        <v>12275</v>
      </c>
      <c r="D24" s="117">
        <f>SUM(D25:D27)</f>
        <v>6777</v>
      </c>
      <c r="E24" s="118">
        <f t="shared" si="0"/>
        <v>-5498</v>
      </c>
      <c r="F24" s="119">
        <f t="shared" si="1"/>
        <v>-44.790224032586558</v>
      </c>
      <c r="G24" s="117">
        <v>4670</v>
      </c>
      <c r="H24" s="117">
        <v>2598</v>
      </c>
      <c r="I24" s="118">
        <f t="shared" si="2"/>
        <v>-2072</v>
      </c>
      <c r="J24" s="119">
        <f t="shared" si="3"/>
        <v>-44.368308351177731</v>
      </c>
      <c r="K24" s="117">
        <v>7605</v>
      </c>
      <c r="L24" s="117">
        <v>4179</v>
      </c>
      <c r="M24" s="118">
        <f t="shared" si="4"/>
        <v>-3426</v>
      </c>
      <c r="N24" s="120">
        <f t="shared" si="5"/>
        <v>-45.049309664694285</v>
      </c>
    </row>
    <row r="25" spans="1:14" ht="18.95" customHeight="1" x14ac:dyDescent="0.45">
      <c r="A25" s="92" t="s">
        <v>241</v>
      </c>
      <c r="B25" s="76" t="s">
        <v>242</v>
      </c>
      <c r="C25" s="77">
        <f t="shared" si="6"/>
        <v>3722</v>
      </c>
      <c r="D25" s="93">
        <f t="shared" si="6"/>
        <v>2404</v>
      </c>
      <c r="E25" s="94">
        <f t="shared" si="0"/>
        <v>-1318</v>
      </c>
      <c r="F25" s="82">
        <f t="shared" si="1"/>
        <v>-35.411069317571197</v>
      </c>
      <c r="G25" s="95">
        <v>2015</v>
      </c>
      <c r="H25" s="95">
        <v>1239</v>
      </c>
      <c r="I25" s="94">
        <f t="shared" si="2"/>
        <v>-776</v>
      </c>
      <c r="J25" s="82">
        <f t="shared" si="3"/>
        <v>-38.511166253101734</v>
      </c>
      <c r="K25" s="95">
        <v>1707</v>
      </c>
      <c r="L25" s="95">
        <v>1165</v>
      </c>
      <c r="M25" s="94">
        <f t="shared" si="4"/>
        <v>-542</v>
      </c>
      <c r="N25" s="82">
        <f t="shared" si="5"/>
        <v>-31.75161101347393</v>
      </c>
    </row>
    <row r="26" spans="1:14" ht="18.95" customHeight="1" x14ac:dyDescent="0.45">
      <c r="A26" s="91"/>
      <c r="B26" s="76" t="s">
        <v>243</v>
      </c>
      <c r="C26" s="77">
        <f t="shared" si="6"/>
        <v>7693</v>
      </c>
      <c r="D26" s="93">
        <f t="shared" si="6"/>
        <v>3676</v>
      </c>
      <c r="E26" s="94">
        <f t="shared" si="0"/>
        <v>-4017</v>
      </c>
      <c r="F26" s="82">
        <f t="shared" si="1"/>
        <v>-52.216300532952033</v>
      </c>
      <c r="G26" s="95">
        <v>2442</v>
      </c>
      <c r="H26" s="95">
        <v>1153</v>
      </c>
      <c r="I26" s="94">
        <f t="shared" si="2"/>
        <v>-1289</v>
      </c>
      <c r="J26" s="82">
        <f t="shared" si="3"/>
        <v>-52.784602784602782</v>
      </c>
      <c r="K26" s="95">
        <v>5251</v>
      </c>
      <c r="L26" s="95">
        <v>2523</v>
      </c>
      <c r="M26" s="94">
        <f t="shared" si="4"/>
        <v>-2728</v>
      </c>
      <c r="N26" s="82">
        <f t="shared" si="5"/>
        <v>-51.952009141115973</v>
      </c>
    </row>
    <row r="27" spans="1:14" ht="18.95" customHeight="1" x14ac:dyDescent="0.45">
      <c r="A27" s="91"/>
      <c r="B27" s="76" t="s">
        <v>244</v>
      </c>
      <c r="C27" s="77">
        <f t="shared" si="6"/>
        <v>860</v>
      </c>
      <c r="D27" s="93">
        <f t="shared" si="6"/>
        <v>697</v>
      </c>
      <c r="E27" s="94">
        <f t="shared" si="0"/>
        <v>-163</v>
      </c>
      <c r="F27" s="82">
        <f t="shared" si="1"/>
        <v>-18.953488372093023</v>
      </c>
      <c r="G27" s="95">
        <v>213</v>
      </c>
      <c r="H27" s="95">
        <v>206</v>
      </c>
      <c r="I27" s="94">
        <f t="shared" si="2"/>
        <v>-7</v>
      </c>
      <c r="J27" s="82">
        <f t="shared" si="3"/>
        <v>-3.286384976525822</v>
      </c>
      <c r="K27" s="95">
        <v>647</v>
      </c>
      <c r="L27" s="95">
        <v>491</v>
      </c>
      <c r="M27" s="94">
        <f t="shared" si="4"/>
        <v>-156</v>
      </c>
      <c r="N27" s="82">
        <f t="shared" si="5"/>
        <v>-24.111282843894898</v>
      </c>
    </row>
    <row r="28" spans="1:14" ht="20.100000000000001" customHeight="1" x14ac:dyDescent="0.45">
      <c r="A28" s="114" t="s">
        <v>245</v>
      </c>
      <c r="B28" s="115"/>
      <c r="C28" s="116">
        <f>SUM(C29:C30)</f>
        <v>68484</v>
      </c>
      <c r="D28" s="117">
        <f>SUM(D29:D30)</f>
        <v>69721</v>
      </c>
      <c r="E28" s="118">
        <f t="shared" si="0"/>
        <v>1237</v>
      </c>
      <c r="F28" s="119">
        <f t="shared" si="1"/>
        <v>1.8062613165118862</v>
      </c>
      <c r="G28" s="117">
        <v>9909</v>
      </c>
      <c r="H28" s="117">
        <v>16435</v>
      </c>
      <c r="I28" s="118">
        <f t="shared" si="2"/>
        <v>6526</v>
      </c>
      <c r="J28" s="119">
        <f t="shared" si="3"/>
        <v>65.85931981027349</v>
      </c>
      <c r="K28" s="117">
        <v>58575</v>
      </c>
      <c r="L28" s="117">
        <v>53286</v>
      </c>
      <c r="M28" s="118">
        <f t="shared" si="4"/>
        <v>-5289</v>
      </c>
      <c r="N28" s="120">
        <f t="shared" si="5"/>
        <v>-9.0294494238156204</v>
      </c>
    </row>
    <row r="29" spans="1:14" ht="18.95" customHeight="1" x14ac:dyDescent="0.45">
      <c r="A29" s="92" t="s">
        <v>241</v>
      </c>
      <c r="B29" s="76" t="s">
        <v>243</v>
      </c>
      <c r="C29" s="77">
        <f t="shared" si="6"/>
        <v>30814</v>
      </c>
      <c r="D29" s="78">
        <f t="shared" si="6"/>
        <v>34019</v>
      </c>
      <c r="E29" s="79">
        <f t="shared" si="0"/>
        <v>3205</v>
      </c>
      <c r="F29" s="80">
        <f t="shared" si="1"/>
        <v>10.401116375673396</v>
      </c>
      <c r="G29" s="81">
        <v>6321</v>
      </c>
      <c r="H29" s="81">
        <v>13328</v>
      </c>
      <c r="I29" s="79">
        <f t="shared" si="2"/>
        <v>7007</v>
      </c>
      <c r="J29" s="80">
        <f t="shared" si="3"/>
        <v>110.85271317829456</v>
      </c>
      <c r="K29" s="81">
        <v>24493</v>
      </c>
      <c r="L29" s="81">
        <v>20691</v>
      </c>
      <c r="M29" s="79">
        <f t="shared" si="4"/>
        <v>-3802</v>
      </c>
      <c r="N29" s="82">
        <f t="shared" si="5"/>
        <v>-15.522802433348303</v>
      </c>
    </row>
    <row r="30" spans="1:14" ht="18.95" customHeight="1" x14ac:dyDescent="0.45">
      <c r="A30" s="91"/>
      <c r="B30" s="76" t="s">
        <v>244</v>
      </c>
      <c r="C30" s="77">
        <f t="shared" si="6"/>
        <v>37670</v>
      </c>
      <c r="D30" s="78">
        <f t="shared" si="6"/>
        <v>35702</v>
      </c>
      <c r="E30" s="79">
        <f t="shared" si="0"/>
        <v>-1968</v>
      </c>
      <c r="F30" s="80">
        <f t="shared" si="1"/>
        <v>-5.2243164321741444</v>
      </c>
      <c r="G30" s="81">
        <v>3588</v>
      </c>
      <c r="H30" s="81">
        <v>3107</v>
      </c>
      <c r="I30" s="79">
        <f t="shared" si="2"/>
        <v>-481</v>
      </c>
      <c r="J30" s="80">
        <f t="shared" si="3"/>
        <v>-13.405797101449277</v>
      </c>
      <c r="K30" s="81">
        <v>34082</v>
      </c>
      <c r="L30" s="81">
        <v>32595</v>
      </c>
      <c r="M30" s="79">
        <f t="shared" si="4"/>
        <v>-1487</v>
      </c>
      <c r="N30" s="82">
        <f t="shared" si="5"/>
        <v>-4.3630068657942616</v>
      </c>
    </row>
    <row r="31" spans="1:14" ht="21" customHeight="1" thickBot="1" x14ac:dyDescent="0.5">
      <c r="A31" s="96" t="s">
        <v>246</v>
      </c>
      <c r="B31" s="97"/>
      <c r="C31" s="98">
        <f t="shared" si="6"/>
        <v>1</v>
      </c>
      <c r="D31" s="99">
        <f t="shared" si="6"/>
        <v>0</v>
      </c>
      <c r="E31" s="100">
        <f t="shared" si="0"/>
        <v>-1</v>
      </c>
      <c r="F31" s="134">
        <f t="shared" si="1"/>
        <v>-100</v>
      </c>
      <c r="G31" s="101">
        <v>0</v>
      </c>
      <c r="H31" s="101">
        <v>0</v>
      </c>
      <c r="I31" s="102">
        <v>0</v>
      </c>
      <c r="J31" s="103">
        <v>0</v>
      </c>
      <c r="K31" s="99">
        <v>1</v>
      </c>
      <c r="L31" s="99">
        <v>0</v>
      </c>
      <c r="M31" s="100">
        <f t="shared" si="4"/>
        <v>-1</v>
      </c>
      <c r="N31" s="134">
        <f t="shared" si="5"/>
        <v>-100</v>
      </c>
    </row>
    <row r="32" spans="1:14" x14ac:dyDescent="0.45">
      <c r="A32" s="72"/>
      <c r="F32" s="71" t="s">
        <v>248</v>
      </c>
      <c r="M32" s="73"/>
      <c r="N32" s="135" t="s">
        <v>248</v>
      </c>
    </row>
  </sheetData>
  <mergeCells count="4">
    <mergeCell ref="A2:B3"/>
    <mergeCell ref="C2:F2"/>
    <mergeCell ref="G2:J2"/>
    <mergeCell ref="K2:N2"/>
  </mergeCells>
  <printOptions horizontalCentered="1"/>
  <pageMargins left="0.78740157480314965" right="0.78740157480314965" top="0.59055118110236227" bottom="0.19685039370078741" header="0.19685039370078741" footer="0.11811023622047245"/>
  <pageSetup paperSize="9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cover</vt:lpstr>
      <vt:lpstr>Total</vt:lpstr>
      <vt:lpstr>Central</vt:lpstr>
      <vt:lpstr>East</vt:lpstr>
      <vt:lpstr>NE</vt:lpstr>
      <vt:lpstr>North</vt:lpstr>
      <vt:lpstr>West</vt:lpstr>
      <vt:lpstr>South</vt:lpstr>
      <vt:lpstr>ratio</vt:lpstr>
      <vt:lpstr>Central!Print_Area</vt:lpstr>
      <vt:lpstr>NE!Print_Area</vt:lpstr>
      <vt:lpstr>ratio!Print_Area</vt:lpstr>
      <vt:lpstr>Total!Print_Area</vt:lpstr>
      <vt:lpstr>West!Print_Area</vt:lpstr>
      <vt:lpstr>Central!Print_Titles</vt:lpstr>
      <vt:lpstr>East!Print_Titles</vt:lpstr>
      <vt:lpstr>NE!Print_Titles</vt:lpstr>
      <vt:lpstr>North!Print_Titles</vt:lpstr>
      <vt:lpstr>South!Print_Titles</vt:lpstr>
      <vt:lpstr>West!Print_Titles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lenovo</cp:lastModifiedBy>
  <cp:lastPrinted>2021-01-12T01:56:53Z</cp:lastPrinted>
  <dcterms:created xsi:type="dcterms:W3CDTF">2007-02-26T09:47:27Z</dcterms:created>
  <dcterms:modified xsi:type="dcterms:W3CDTF">2021-02-16T05:11:00Z</dcterms:modified>
</cp:coreProperties>
</file>